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showPivotChartFilter="1" defaultThemeVersion="124226"/>
  <bookViews>
    <workbookView xWindow="1875" yWindow="600" windowWidth="9750" windowHeight="7965" activeTab="8"/>
  </bookViews>
  <sheets>
    <sheet name="订单明细" sheetId="15" r:id="rId1"/>
    <sheet name="统计报告" sheetId="17" r:id="rId2"/>
    <sheet name="城市对照" sheetId="18" r:id="rId3"/>
    <sheet name="图书定价" sheetId="16" r:id="rId4"/>
    <sheet name="统计样例" sheetId="19" r:id="rId5"/>
    <sheet name="北区" sheetId="20" r:id="rId6"/>
    <sheet name="南区" sheetId="21" r:id="rId7"/>
    <sheet name="西区" sheetId="22" r:id="rId8"/>
    <sheet name="东区" sheetId="23" r:id="rId9"/>
  </sheets>
  <calcPr calcId="145621"/>
  <pivotCaches>
    <pivotCache cacheId="0" r:id="rId10"/>
  </pivotCaches>
</workbook>
</file>

<file path=xl/calcChain.xml><?xml version="1.0" encoding="utf-8"?>
<calcChain xmlns="http://schemas.openxmlformats.org/spreadsheetml/2006/main">
  <c r="B7" i="17" l="1"/>
  <c r="B6" i="17"/>
  <c r="B5" i="17"/>
  <c r="B4" i="17"/>
  <c r="B3" i="17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4" i="15"/>
  <c r="H255" i="15"/>
  <c r="H256" i="15"/>
  <c r="H257" i="15"/>
  <c r="H258" i="15"/>
  <c r="H259" i="15"/>
  <c r="H260" i="15"/>
  <c r="H261" i="15"/>
  <c r="H262" i="15"/>
  <c r="H263" i="15"/>
  <c r="H264" i="15"/>
  <c r="H265" i="15"/>
  <c r="H266" i="15"/>
  <c r="H267" i="15"/>
  <c r="H268" i="15"/>
  <c r="H269" i="15"/>
  <c r="H270" i="15"/>
  <c r="H271" i="15"/>
  <c r="H272" i="15"/>
  <c r="H273" i="15"/>
  <c r="H274" i="15"/>
  <c r="H275" i="15"/>
  <c r="H276" i="15"/>
  <c r="H277" i="15"/>
  <c r="H278" i="15"/>
  <c r="H279" i="15"/>
  <c r="H280" i="15"/>
  <c r="H281" i="15"/>
  <c r="H282" i="15"/>
  <c r="H283" i="15"/>
  <c r="H284" i="15"/>
  <c r="H285" i="15"/>
  <c r="H286" i="15"/>
  <c r="H287" i="15"/>
  <c r="H288" i="15"/>
  <c r="H289" i="15"/>
  <c r="H290" i="15"/>
  <c r="H291" i="15"/>
  <c r="H292" i="15"/>
  <c r="H293" i="15"/>
  <c r="H294" i="15"/>
  <c r="H295" i="15"/>
  <c r="H296" i="15"/>
  <c r="H297" i="15"/>
  <c r="H298" i="15"/>
  <c r="H299" i="15"/>
  <c r="H300" i="15"/>
  <c r="H301" i="15"/>
  <c r="H302" i="15"/>
  <c r="H303" i="15"/>
  <c r="H304" i="15"/>
  <c r="H305" i="15"/>
  <c r="H306" i="15"/>
  <c r="H307" i="15"/>
  <c r="H308" i="15"/>
  <c r="H309" i="15"/>
  <c r="H310" i="15"/>
  <c r="H311" i="15"/>
  <c r="H312" i="15"/>
  <c r="H313" i="15"/>
  <c r="H314" i="15"/>
  <c r="H315" i="15"/>
  <c r="H316" i="15"/>
  <c r="H317" i="15"/>
  <c r="H318" i="15"/>
  <c r="H319" i="15"/>
  <c r="H320" i="15"/>
  <c r="H321" i="15"/>
  <c r="H322" i="15"/>
  <c r="H323" i="15"/>
  <c r="H324" i="15"/>
  <c r="H325" i="15"/>
  <c r="H326" i="15"/>
  <c r="H327" i="15"/>
  <c r="H328" i="15"/>
  <c r="H329" i="15"/>
  <c r="H330" i="15"/>
  <c r="H331" i="15"/>
  <c r="H332" i="15"/>
  <c r="H333" i="15"/>
  <c r="H334" i="15"/>
  <c r="H335" i="15"/>
  <c r="H336" i="15"/>
  <c r="H337" i="15"/>
  <c r="H338" i="15"/>
  <c r="H339" i="15"/>
  <c r="H340" i="15"/>
  <c r="H341" i="15"/>
  <c r="H342" i="15"/>
  <c r="H343" i="15"/>
  <c r="H344" i="15"/>
  <c r="H345" i="15"/>
  <c r="H346" i="15"/>
  <c r="H347" i="15"/>
  <c r="H348" i="15"/>
  <c r="H349" i="15"/>
  <c r="H350" i="15"/>
  <c r="H351" i="15"/>
  <c r="H352" i="15"/>
  <c r="H353" i="15"/>
  <c r="H354" i="15"/>
  <c r="H355" i="15"/>
  <c r="H356" i="15"/>
  <c r="H357" i="15"/>
  <c r="H358" i="15"/>
  <c r="H359" i="15"/>
  <c r="H360" i="15"/>
  <c r="H361" i="15"/>
  <c r="H362" i="15"/>
  <c r="H363" i="15"/>
  <c r="H364" i="15"/>
  <c r="H365" i="15"/>
  <c r="H366" i="15"/>
  <c r="H367" i="15"/>
  <c r="H368" i="15"/>
  <c r="H369" i="15"/>
  <c r="H370" i="15"/>
  <c r="H371" i="15"/>
  <c r="H372" i="15"/>
  <c r="H373" i="15"/>
  <c r="H374" i="15"/>
  <c r="H375" i="15"/>
  <c r="H376" i="15"/>
  <c r="H377" i="15"/>
  <c r="H378" i="15"/>
  <c r="H379" i="15"/>
  <c r="H380" i="15"/>
  <c r="H381" i="15"/>
  <c r="H382" i="15"/>
  <c r="H383" i="15"/>
  <c r="H384" i="15"/>
  <c r="H385" i="15"/>
  <c r="H386" i="15"/>
  <c r="H387" i="15"/>
  <c r="H388" i="15"/>
  <c r="H389" i="15"/>
  <c r="H390" i="15"/>
  <c r="H391" i="15"/>
  <c r="H392" i="15"/>
  <c r="H393" i="15"/>
  <c r="H394" i="15"/>
  <c r="H395" i="15"/>
  <c r="H396" i="15"/>
  <c r="H397" i="15"/>
  <c r="H398" i="15"/>
  <c r="H399" i="15"/>
  <c r="H400" i="15"/>
  <c r="H401" i="15"/>
  <c r="H402" i="15"/>
  <c r="H403" i="15"/>
  <c r="H404" i="15"/>
  <c r="H405" i="15"/>
  <c r="H406" i="15"/>
  <c r="H407" i="15"/>
  <c r="H408" i="15"/>
  <c r="H409" i="15"/>
  <c r="H410" i="15"/>
  <c r="H411" i="15"/>
  <c r="H412" i="15"/>
  <c r="H413" i="15"/>
  <c r="H414" i="15"/>
  <c r="H415" i="15"/>
  <c r="H416" i="15"/>
  <c r="H417" i="15"/>
  <c r="H418" i="15"/>
  <c r="H419" i="15"/>
  <c r="H420" i="15"/>
  <c r="H421" i="15"/>
  <c r="H422" i="15"/>
  <c r="H423" i="15"/>
  <c r="H424" i="15"/>
  <c r="H425" i="15"/>
  <c r="H426" i="15"/>
  <c r="H427" i="15"/>
  <c r="H428" i="15"/>
  <c r="H429" i="15"/>
  <c r="H430" i="15"/>
  <c r="H431" i="15"/>
  <c r="H432" i="15"/>
  <c r="H433" i="15"/>
  <c r="H434" i="15"/>
  <c r="H435" i="15"/>
  <c r="H436" i="15"/>
  <c r="H437" i="15"/>
  <c r="H438" i="15"/>
  <c r="H439" i="15"/>
  <c r="H440" i="15"/>
  <c r="H441" i="15"/>
  <c r="H442" i="15"/>
  <c r="H443" i="15"/>
  <c r="H444" i="15"/>
  <c r="H445" i="15"/>
  <c r="H446" i="15"/>
  <c r="H447" i="15"/>
  <c r="H448" i="15"/>
  <c r="H449" i="15"/>
  <c r="H450" i="15"/>
  <c r="H451" i="15"/>
  <c r="H452" i="15"/>
  <c r="H453" i="15"/>
  <c r="H454" i="15"/>
  <c r="H455" i="15"/>
  <c r="H456" i="15"/>
  <c r="H457" i="15"/>
  <c r="H458" i="15"/>
  <c r="H459" i="15"/>
  <c r="H460" i="15"/>
  <c r="H461" i="15"/>
  <c r="H462" i="15"/>
  <c r="H463" i="15"/>
  <c r="H464" i="15"/>
  <c r="H465" i="15"/>
  <c r="H466" i="15"/>
  <c r="H467" i="15"/>
  <c r="H468" i="15"/>
  <c r="H469" i="15"/>
  <c r="H470" i="15"/>
  <c r="H471" i="15"/>
  <c r="H472" i="15"/>
  <c r="H473" i="15"/>
  <c r="H474" i="15"/>
  <c r="H475" i="15"/>
  <c r="H476" i="15"/>
  <c r="H477" i="15"/>
  <c r="H478" i="15"/>
  <c r="H479" i="15"/>
  <c r="H480" i="15"/>
  <c r="H481" i="15"/>
  <c r="H482" i="15"/>
  <c r="H483" i="15"/>
  <c r="H484" i="15"/>
  <c r="H485" i="15"/>
  <c r="H486" i="15"/>
  <c r="H487" i="15"/>
  <c r="H488" i="15"/>
  <c r="H489" i="15"/>
  <c r="H490" i="15"/>
  <c r="H491" i="15"/>
  <c r="H492" i="15"/>
  <c r="H493" i="15"/>
  <c r="H494" i="15"/>
  <c r="H495" i="15"/>
  <c r="H496" i="15"/>
  <c r="H497" i="15"/>
  <c r="H498" i="15"/>
  <c r="H499" i="15"/>
  <c r="H500" i="15"/>
  <c r="H501" i="15"/>
  <c r="H502" i="15"/>
  <c r="H503" i="15"/>
  <c r="H504" i="15"/>
  <c r="H505" i="15"/>
  <c r="H506" i="15"/>
  <c r="H507" i="15"/>
  <c r="H508" i="15"/>
  <c r="H509" i="15"/>
  <c r="H510" i="15"/>
  <c r="H511" i="15"/>
  <c r="H512" i="15"/>
  <c r="H513" i="15"/>
  <c r="H514" i="15"/>
  <c r="H515" i="15"/>
  <c r="H516" i="15"/>
  <c r="H517" i="15"/>
  <c r="H518" i="15"/>
  <c r="H519" i="15"/>
  <c r="H520" i="15"/>
  <c r="H521" i="15"/>
  <c r="H522" i="15"/>
  <c r="H523" i="15"/>
  <c r="H524" i="15"/>
  <c r="H525" i="15"/>
  <c r="H526" i="15"/>
  <c r="H527" i="15"/>
  <c r="H528" i="15"/>
  <c r="H529" i="15"/>
  <c r="H530" i="15"/>
  <c r="H531" i="15"/>
  <c r="H532" i="15"/>
  <c r="H533" i="15"/>
  <c r="H534" i="15"/>
  <c r="H535" i="15"/>
  <c r="H536" i="15"/>
  <c r="H537" i="15"/>
  <c r="H538" i="15"/>
  <c r="H539" i="15"/>
  <c r="H540" i="15"/>
  <c r="H541" i="15"/>
  <c r="H542" i="15"/>
  <c r="H543" i="15"/>
  <c r="H544" i="15"/>
  <c r="H545" i="15"/>
  <c r="H546" i="15"/>
  <c r="H547" i="15"/>
  <c r="H548" i="15"/>
  <c r="H549" i="15"/>
  <c r="H550" i="15"/>
  <c r="H551" i="15"/>
  <c r="H552" i="15"/>
  <c r="H553" i="15"/>
  <c r="H554" i="15"/>
  <c r="H555" i="15"/>
  <c r="H556" i="15"/>
  <c r="H557" i="15"/>
  <c r="H558" i="15"/>
  <c r="H559" i="15"/>
  <c r="H560" i="15"/>
  <c r="H561" i="15"/>
  <c r="H562" i="15"/>
  <c r="H563" i="15"/>
  <c r="H564" i="15"/>
  <c r="H565" i="15"/>
  <c r="H566" i="15"/>
  <c r="H567" i="15"/>
  <c r="H568" i="15"/>
  <c r="H569" i="15"/>
  <c r="H570" i="15"/>
  <c r="H571" i="15"/>
  <c r="H572" i="15"/>
  <c r="H573" i="15"/>
  <c r="H574" i="15"/>
  <c r="H575" i="15"/>
  <c r="H576" i="15"/>
  <c r="H577" i="15"/>
  <c r="H578" i="15"/>
  <c r="H579" i="15"/>
  <c r="H580" i="15"/>
  <c r="H581" i="15"/>
  <c r="H582" i="15"/>
  <c r="H583" i="15"/>
  <c r="H584" i="15"/>
  <c r="H585" i="15"/>
  <c r="H586" i="15"/>
  <c r="H587" i="15"/>
  <c r="H588" i="15"/>
  <c r="H589" i="15"/>
  <c r="H590" i="15"/>
  <c r="H591" i="15"/>
  <c r="H592" i="15"/>
  <c r="H593" i="15"/>
  <c r="H594" i="15"/>
  <c r="H595" i="15"/>
  <c r="H596" i="15"/>
  <c r="H597" i="15"/>
  <c r="H598" i="15"/>
  <c r="H599" i="15"/>
  <c r="H600" i="15"/>
  <c r="H601" i="15"/>
  <c r="H602" i="15"/>
  <c r="H603" i="15"/>
  <c r="H604" i="15"/>
  <c r="H605" i="15"/>
  <c r="H606" i="15"/>
  <c r="H607" i="15"/>
  <c r="H608" i="15"/>
  <c r="H609" i="15"/>
  <c r="H610" i="15"/>
  <c r="H611" i="15"/>
  <c r="H612" i="15"/>
  <c r="H613" i="15"/>
  <c r="H614" i="15"/>
  <c r="H615" i="15"/>
  <c r="H616" i="15"/>
  <c r="H617" i="15"/>
  <c r="H618" i="15"/>
  <c r="H619" i="15"/>
  <c r="H620" i="15"/>
  <c r="H621" i="15"/>
  <c r="H622" i="15"/>
  <c r="H623" i="15"/>
  <c r="H624" i="15"/>
  <c r="H625" i="15"/>
  <c r="H626" i="15"/>
  <c r="H627" i="15"/>
  <c r="H628" i="15"/>
  <c r="H629" i="15"/>
  <c r="H630" i="15"/>
  <c r="H631" i="15"/>
  <c r="H632" i="15"/>
  <c r="H633" i="15"/>
  <c r="H634" i="15"/>
  <c r="H635" i="15"/>
  <c r="H636" i="15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55" i="15"/>
  <c r="I156" i="15"/>
  <c r="I157" i="15"/>
  <c r="I158" i="15"/>
  <c r="I159" i="15"/>
  <c r="I160" i="15"/>
  <c r="I161" i="15"/>
  <c r="I162" i="15"/>
  <c r="I163" i="15"/>
  <c r="I164" i="15"/>
  <c r="I165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79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I236" i="15"/>
  <c r="I237" i="15"/>
  <c r="I238" i="15"/>
  <c r="I239" i="15"/>
  <c r="I240" i="15"/>
  <c r="I241" i="15"/>
  <c r="I242" i="15"/>
  <c r="I243" i="15"/>
  <c r="I244" i="15"/>
  <c r="I245" i="15"/>
  <c r="I246" i="15"/>
  <c r="I247" i="15"/>
  <c r="I248" i="15"/>
  <c r="I249" i="15"/>
  <c r="I250" i="15"/>
  <c r="I251" i="15"/>
  <c r="I252" i="15"/>
  <c r="I253" i="15"/>
  <c r="I254" i="15"/>
  <c r="I255" i="15"/>
  <c r="I256" i="15"/>
  <c r="I257" i="15"/>
  <c r="I258" i="15"/>
  <c r="I259" i="15"/>
  <c r="I260" i="15"/>
  <c r="I261" i="15"/>
  <c r="I262" i="15"/>
  <c r="I263" i="15"/>
  <c r="I264" i="15"/>
  <c r="I265" i="15"/>
  <c r="I266" i="15"/>
  <c r="I267" i="15"/>
  <c r="I268" i="15"/>
  <c r="I269" i="15"/>
  <c r="I270" i="15"/>
  <c r="I271" i="15"/>
  <c r="I272" i="15"/>
  <c r="I273" i="15"/>
  <c r="I274" i="15"/>
  <c r="I275" i="15"/>
  <c r="I276" i="15"/>
  <c r="I277" i="15"/>
  <c r="I278" i="15"/>
  <c r="I279" i="15"/>
  <c r="I280" i="15"/>
  <c r="I281" i="15"/>
  <c r="I282" i="15"/>
  <c r="I283" i="15"/>
  <c r="I284" i="15"/>
  <c r="I285" i="15"/>
  <c r="I286" i="15"/>
  <c r="I287" i="15"/>
  <c r="I288" i="15"/>
  <c r="I289" i="15"/>
  <c r="I290" i="15"/>
  <c r="I291" i="15"/>
  <c r="I292" i="15"/>
  <c r="I293" i="15"/>
  <c r="I294" i="15"/>
  <c r="I295" i="15"/>
  <c r="I296" i="15"/>
  <c r="I297" i="15"/>
  <c r="I298" i="15"/>
  <c r="I299" i="15"/>
  <c r="I300" i="15"/>
  <c r="I301" i="15"/>
  <c r="I302" i="15"/>
  <c r="I303" i="15"/>
  <c r="I304" i="15"/>
  <c r="I305" i="15"/>
  <c r="I306" i="15"/>
  <c r="I307" i="15"/>
  <c r="I308" i="15"/>
  <c r="I309" i="15"/>
  <c r="I310" i="15"/>
  <c r="I311" i="15"/>
  <c r="I312" i="15"/>
  <c r="I313" i="15"/>
  <c r="I314" i="15"/>
  <c r="I315" i="15"/>
  <c r="I316" i="15"/>
  <c r="I317" i="15"/>
  <c r="I318" i="15"/>
  <c r="I319" i="15"/>
  <c r="I320" i="15"/>
  <c r="I321" i="15"/>
  <c r="I322" i="15"/>
  <c r="I323" i="15"/>
  <c r="I324" i="15"/>
  <c r="I325" i="15"/>
  <c r="I326" i="15"/>
  <c r="I327" i="15"/>
  <c r="I328" i="15"/>
  <c r="I329" i="15"/>
  <c r="I330" i="15"/>
  <c r="I331" i="15"/>
  <c r="I332" i="15"/>
  <c r="I333" i="15"/>
  <c r="I334" i="15"/>
  <c r="I335" i="15"/>
  <c r="I336" i="15"/>
  <c r="I337" i="15"/>
  <c r="I338" i="15"/>
  <c r="I339" i="15"/>
  <c r="I340" i="15"/>
  <c r="I341" i="15"/>
  <c r="I342" i="15"/>
  <c r="I343" i="15"/>
  <c r="I344" i="15"/>
  <c r="I345" i="15"/>
  <c r="I346" i="15"/>
  <c r="I347" i="15"/>
  <c r="I348" i="15"/>
  <c r="I349" i="15"/>
  <c r="I350" i="15"/>
  <c r="I351" i="15"/>
  <c r="I352" i="15"/>
  <c r="I353" i="15"/>
  <c r="I354" i="15"/>
  <c r="I355" i="15"/>
  <c r="I356" i="15"/>
  <c r="I357" i="15"/>
  <c r="I358" i="15"/>
  <c r="I359" i="15"/>
  <c r="I360" i="15"/>
  <c r="I361" i="15"/>
  <c r="I362" i="15"/>
  <c r="I363" i="15"/>
  <c r="I364" i="15"/>
  <c r="I365" i="15"/>
  <c r="I366" i="15"/>
  <c r="I367" i="15"/>
  <c r="I368" i="15"/>
  <c r="I369" i="15"/>
  <c r="I370" i="15"/>
  <c r="I371" i="15"/>
  <c r="I372" i="15"/>
  <c r="I373" i="15"/>
  <c r="I374" i="15"/>
  <c r="I375" i="15"/>
  <c r="I376" i="15"/>
  <c r="I377" i="15"/>
  <c r="I378" i="15"/>
  <c r="I379" i="15"/>
  <c r="I380" i="15"/>
  <c r="I381" i="15"/>
  <c r="I382" i="15"/>
  <c r="I383" i="15"/>
  <c r="I384" i="15"/>
  <c r="I385" i="15"/>
  <c r="I386" i="15"/>
  <c r="I387" i="15"/>
  <c r="I388" i="15"/>
  <c r="I389" i="15"/>
  <c r="I390" i="15"/>
  <c r="I391" i="15"/>
  <c r="I392" i="15"/>
  <c r="I393" i="15"/>
  <c r="I394" i="15"/>
  <c r="I395" i="15"/>
  <c r="I396" i="15"/>
  <c r="I397" i="15"/>
  <c r="I398" i="15"/>
  <c r="I399" i="15"/>
  <c r="I400" i="15"/>
  <c r="I401" i="15"/>
  <c r="I402" i="15"/>
  <c r="I403" i="15"/>
  <c r="I404" i="15"/>
  <c r="I405" i="15"/>
  <c r="I406" i="15"/>
  <c r="I407" i="15"/>
  <c r="I408" i="15"/>
  <c r="I409" i="15"/>
  <c r="I410" i="15"/>
  <c r="I411" i="15"/>
  <c r="I412" i="15"/>
  <c r="I413" i="15"/>
  <c r="I414" i="15"/>
  <c r="I415" i="15"/>
  <c r="I416" i="15"/>
  <c r="I417" i="15"/>
  <c r="I418" i="15"/>
  <c r="I419" i="15"/>
  <c r="I420" i="15"/>
  <c r="I421" i="15"/>
  <c r="I422" i="15"/>
  <c r="I423" i="15"/>
  <c r="I424" i="15"/>
  <c r="I425" i="15"/>
  <c r="I426" i="15"/>
  <c r="I427" i="15"/>
  <c r="I428" i="15"/>
  <c r="I429" i="15"/>
  <c r="I430" i="15"/>
  <c r="I431" i="15"/>
  <c r="I432" i="15"/>
  <c r="I433" i="15"/>
  <c r="I434" i="15"/>
  <c r="I435" i="15"/>
  <c r="I436" i="15"/>
  <c r="I437" i="15"/>
  <c r="I438" i="15"/>
  <c r="I439" i="15"/>
  <c r="I440" i="15"/>
  <c r="I441" i="15"/>
  <c r="I442" i="15"/>
  <c r="I443" i="15"/>
  <c r="I444" i="15"/>
  <c r="I445" i="15"/>
  <c r="I446" i="15"/>
  <c r="I447" i="15"/>
  <c r="I448" i="15"/>
  <c r="I449" i="15"/>
  <c r="I450" i="15"/>
  <c r="I451" i="15"/>
  <c r="I452" i="15"/>
  <c r="I453" i="15"/>
  <c r="I454" i="15"/>
  <c r="I455" i="15"/>
  <c r="I456" i="15"/>
  <c r="I457" i="15"/>
  <c r="I458" i="15"/>
  <c r="I459" i="15"/>
  <c r="I460" i="15"/>
  <c r="I461" i="15"/>
  <c r="I462" i="15"/>
  <c r="I463" i="15"/>
  <c r="I464" i="15"/>
  <c r="I465" i="15"/>
  <c r="I466" i="15"/>
  <c r="I467" i="15"/>
  <c r="I468" i="15"/>
  <c r="I469" i="15"/>
  <c r="I470" i="15"/>
  <c r="I471" i="15"/>
  <c r="I472" i="15"/>
  <c r="I473" i="15"/>
  <c r="I474" i="15"/>
  <c r="I475" i="15"/>
  <c r="I476" i="15"/>
  <c r="I477" i="15"/>
  <c r="I478" i="15"/>
  <c r="I479" i="15"/>
  <c r="I480" i="15"/>
  <c r="I481" i="15"/>
  <c r="I482" i="15"/>
  <c r="I483" i="15"/>
  <c r="I484" i="15"/>
  <c r="I485" i="15"/>
  <c r="I486" i="15"/>
  <c r="I487" i="15"/>
  <c r="I488" i="15"/>
  <c r="I489" i="15"/>
  <c r="I490" i="15"/>
  <c r="I491" i="15"/>
  <c r="I492" i="15"/>
  <c r="I493" i="15"/>
  <c r="I494" i="15"/>
  <c r="I495" i="15"/>
  <c r="I496" i="15"/>
  <c r="I497" i="15"/>
  <c r="I498" i="15"/>
  <c r="I499" i="15"/>
  <c r="I500" i="15"/>
  <c r="I501" i="15"/>
  <c r="I502" i="15"/>
  <c r="I503" i="15"/>
  <c r="I504" i="15"/>
  <c r="I505" i="15"/>
  <c r="I506" i="15"/>
  <c r="I507" i="15"/>
  <c r="I508" i="15"/>
  <c r="I509" i="15"/>
  <c r="I510" i="15"/>
  <c r="I511" i="15"/>
  <c r="I512" i="15"/>
  <c r="I513" i="15"/>
  <c r="I514" i="15"/>
  <c r="I515" i="15"/>
  <c r="I516" i="15"/>
  <c r="I517" i="15"/>
  <c r="I518" i="15"/>
  <c r="I519" i="15"/>
  <c r="I520" i="15"/>
  <c r="I521" i="15"/>
  <c r="I522" i="15"/>
  <c r="I523" i="15"/>
  <c r="I524" i="15"/>
  <c r="I525" i="15"/>
  <c r="I526" i="15"/>
  <c r="I527" i="15"/>
  <c r="I528" i="15"/>
  <c r="I529" i="15"/>
  <c r="I530" i="15"/>
  <c r="I531" i="15"/>
  <c r="I532" i="15"/>
  <c r="I533" i="15"/>
  <c r="I534" i="15"/>
  <c r="I535" i="15"/>
  <c r="I536" i="15"/>
  <c r="I537" i="15"/>
  <c r="I538" i="15"/>
  <c r="I539" i="15"/>
  <c r="I540" i="15"/>
  <c r="I541" i="15"/>
  <c r="I542" i="15"/>
  <c r="I543" i="15"/>
  <c r="I544" i="15"/>
  <c r="I545" i="15"/>
  <c r="I546" i="15"/>
  <c r="I547" i="15"/>
  <c r="I548" i="15"/>
  <c r="I549" i="15"/>
  <c r="I550" i="15"/>
  <c r="I551" i="15"/>
  <c r="I552" i="15"/>
  <c r="I553" i="15"/>
  <c r="I554" i="15"/>
  <c r="I555" i="15"/>
  <c r="I556" i="15"/>
  <c r="I557" i="15"/>
  <c r="I558" i="15"/>
  <c r="I559" i="15"/>
  <c r="I560" i="15"/>
  <c r="I561" i="15"/>
  <c r="I562" i="15"/>
  <c r="I563" i="15"/>
  <c r="I564" i="15"/>
  <c r="I565" i="15"/>
  <c r="I566" i="15"/>
  <c r="I567" i="15"/>
  <c r="I568" i="15"/>
  <c r="I569" i="15"/>
  <c r="I570" i="15"/>
  <c r="I571" i="15"/>
  <c r="I572" i="15"/>
  <c r="I573" i="15"/>
  <c r="I574" i="15"/>
  <c r="I575" i="15"/>
  <c r="I576" i="15"/>
  <c r="I577" i="15"/>
  <c r="I578" i="15"/>
  <c r="I579" i="15"/>
  <c r="I580" i="15"/>
  <c r="I581" i="15"/>
  <c r="I582" i="15"/>
  <c r="I583" i="15"/>
  <c r="I584" i="15"/>
  <c r="I585" i="15"/>
  <c r="I586" i="15"/>
  <c r="I587" i="15"/>
  <c r="I588" i="15"/>
  <c r="I589" i="15"/>
  <c r="I590" i="15"/>
  <c r="I591" i="15"/>
  <c r="I592" i="15"/>
  <c r="I593" i="15"/>
  <c r="I594" i="15"/>
  <c r="I595" i="15"/>
  <c r="I596" i="15"/>
  <c r="I597" i="15"/>
  <c r="I598" i="15"/>
  <c r="I599" i="15"/>
  <c r="I600" i="15"/>
  <c r="I601" i="15"/>
  <c r="I602" i="15"/>
  <c r="I603" i="15"/>
  <c r="I604" i="15"/>
  <c r="I605" i="15"/>
  <c r="I606" i="15"/>
  <c r="I607" i="15"/>
  <c r="I608" i="15"/>
  <c r="I609" i="15"/>
  <c r="I610" i="15"/>
  <c r="I611" i="15"/>
  <c r="I612" i="15"/>
  <c r="I613" i="15"/>
  <c r="I614" i="15"/>
  <c r="I615" i="15"/>
  <c r="I616" i="15"/>
  <c r="I617" i="15"/>
  <c r="I618" i="15"/>
  <c r="I619" i="15"/>
  <c r="I620" i="15"/>
  <c r="I621" i="15"/>
  <c r="I622" i="15"/>
  <c r="I623" i="15"/>
  <c r="I624" i="15"/>
  <c r="I625" i="15"/>
  <c r="I626" i="15"/>
  <c r="I627" i="15"/>
  <c r="I628" i="15"/>
  <c r="I629" i="15"/>
  <c r="I630" i="15"/>
  <c r="I631" i="15"/>
  <c r="I632" i="15"/>
  <c r="I633" i="15"/>
  <c r="I634" i="15"/>
  <c r="I635" i="15"/>
  <c r="I636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E62" i="15"/>
  <c r="E63" i="15"/>
  <c r="E64" i="15"/>
  <c r="E65" i="15"/>
  <c r="E66" i="15"/>
  <c r="E67" i="15"/>
  <c r="E68" i="15"/>
  <c r="E69" i="15"/>
  <c r="E70" i="15"/>
  <c r="E71" i="15"/>
  <c r="E72" i="15"/>
  <c r="E73" i="15"/>
  <c r="E74" i="15"/>
  <c r="E75" i="15"/>
  <c r="E76" i="15"/>
  <c r="E77" i="15"/>
  <c r="E78" i="15"/>
  <c r="E79" i="15"/>
  <c r="E80" i="15"/>
  <c r="E81" i="15"/>
  <c r="E82" i="15"/>
  <c r="E83" i="15"/>
  <c r="E84" i="15"/>
  <c r="E85" i="15"/>
  <c r="E86" i="15"/>
  <c r="E87" i="15"/>
  <c r="E88" i="15"/>
  <c r="E89" i="15"/>
  <c r="E90" i="15"/>
  <c r="E91" i="15"/>
  <c r="E92" i="15"/>
  <c r="E93" i="15"/>
  <c r="E94" i="15"/>
  <c r="E95" i="15"/>
  <c r="E96" i="15"/>
  <c r="E97" i="15"/>
  <c r="E98" i="15"/>
  <c r="E99" i="15"/>
  <c r="E100" i="15"/>
  <c r="E101" i="15"/>
  <c r="E102" i="15"/>
  <c r="E103" i="15"/>
  <c r="E104" i="15"/>
  <c r="E105" i="15"/>
  <c r="E106" i="15"/>
  <c r="E107" i="15"/>
  <c r="E108" i="15"/>
  <c r="E109" i="15"/>
  <c r="E110" i="15"/>
  <c r="E111" i="15"/>
  <c r="E112" i="15"/>
  <c r="E113" i="15"/>
  <c r="E114" i="15"/>
  <c r="E115" i="15"/>
  <c r="E116" i="15"/>
  <c r="E117" i="15"/>
  <c r="E118" i="15"/>
  <c r="E119" i="15"/>
  <c r="E120" i="15"/>
  <c r="E121" i="15"/>
  <c r="E122" i="15"/>
  <c r="E123" i="15"/>
  <c r="E124" i="15"/>
  <c r="E125" i="15"/>
  <c r="E126" i="15"/>
  <c r="E127" i="15"/>
  <c r="E128" i="15"/>
  <c r="E129" i="15"/>
  <c r="E130" i="15"/>
  <c r="E131" i="15"/>
  <c r="E132" i="15"/>
  <c r="E133" i="15"/>
  <c r="E134" i="15"/>
  <c r="E135" i="15"/>
  <c r="E136" i="15"/>
  <c r="E137" i="15"/>
  <c r="E138" i="15"/>
  <c r="E139" i="15"/>
  <c r="E140" i="15"/>
  <c r="E141" i="15"/>
  <c r="E142" i="15"/>
  <c r="E143" i="15"/>
  <c r="E144" i="15"/>
  <c r="E145" i="15"/>
  <c r="E146" i="15"/>
  <c r="E147" i="15"/>
  <c r="E148" i="15"/>
  <c r="E149" i="15"/>
  <c r="E150" i="15"/>
  <c r="E151" i="15"/>
  <c r="E152" i="15"/>
  <c r="E153" i="15"/>
  <c r="E154" i="15"/>
  <c r="E155" i="15"/>
  <c r="E156" i="15"/>
  <c r="E157" i="15"/>
  <c r="E158" i="15"/>
  <c r="E159" i="15"/>
  <c r="E160" i="15"/>
  <c r="E161" i="15"/>
  <c r="E162" i="15"/>
  <c r="E163" i="15"/>
  <c r="E164" i="15"/>
  <c r="E165" i="15"/>
  <c r="E166" i="15"/>
  <c r="E167" i="15"/>
  <c r="E168" i="15"/>
  <c r="E169" i="15"/>
  <c r="E170" i="15"/>
  <c r="E171" i="15"/>
  <c r="E172" i="15"/>
  <c r="E173" i="15"/>
  <c r="E174" i="15"/>
  <c r="E175" i="15"/>
  <c r="E176" i="15"/>
  <c r="E177" i="15"/>
  <c r="E178" i="15"/>
  <c r="E179" i="15"/>
  <c r="E180" i="15"/>
  <c r="E181" i="15"/>
  <c r="E182" i="15"/>
  <c r="E183" i="15"/>
  <c r="E184" i="15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491" i="15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509" i="15"/>
  <c r="E510" i="15"/>
  <c r="E511" i="15"/>
  <c r="E512" i="15"/>
  <c r="E513" i="15"/>
  <c r="E514" i="15"/>
  <c r="E515" i="15"/>
  <c r="E516" i="15"/>
  <c r="E517" i="15"/>
  <c r="E518" i="15"/>
  <c r="E519" i="15"/>
  <c r="E520" i="15"/>
  <c r="E521" i="15"/>
  <c r="E522" i="15"/>
  <c r="E523" i="15"/>
  <c r="E524" i="15"/>
  <c r="E525" i="15"/>
  <c r="E526" i="15"/>
  <c r="E527" i="15"/>
  <c r="E528" i="15"/>
  <c r="E529" i="15"/>
  <c r="E530" i="15"/>
  <c r="E531" i="15"/>
  <c r="E532" i="15"/>
  <c r="E533" i="15"/>
  <c r="E534" i="15"/>
  <c r="E535" i="15"/>
  <c r="E536" i="15"/>
  <c r="E537" i="15"/>
  <c r="E538" i="15"/>
  <c r="E539" i="15"/>
  <c r="E540" i="15"/>
  <c r="E541" i="15"/>
  <c r="E542" i="15"/>
  <c r="E543" i="15"/>
  <c r="E544" i="15"/>
  <c r="E545" i="15"/>
  <c r="E546" i="15"/>
  <c r="E547" i="15"/>
  <c r="E548" i="15"/>
  <c r="E549" i="15"/>
  <c r="E550" i="15"/>
  <c r="E551" i="15"/>
  <c r="E552" i="15"/>
  <c r="E553" i="15"/>
  <c r="E554" i="15"/>
  <c r="E555" i="15"/>
  <c r="E556" i="15"/>
  <c r="E557" i="15"/>
  <c r="E558" i="15"/>
  <c r="E559" i="15"/>
  <c r="E560" i="15"/>
  <c r="E561" i="15"/>
  <c r="E562" i="15"/>
  <c r="E563" i="15"/>
  <c r="E564" i="15"/>
  <c r="E565" i="15"/>
  <c r="E566" i="15"/>
  <c r="E567" i="15"/>
  <c r="E568" i="15"/>
  <c r="E569" i="15"/>
  <c r="E570" i="15"/>
  <c r="E571" i="15"/>
  <c r="E572" i="15"/>
  <c r="E573" i="15"/>
  <c r="E574" i="15"/>
  <c r="E575" i="15"/>
  <c r="E576" i="15"/>
  <c r="E577" i="15"/>
  <c r="E578" i="15"/>
  <c r="E579" i="15"/>
  <c r="E580" i="15"/>
  <c r="E581" i="15"/>
  <c r="E582" i="15"/>
  <c r="E583" i="15"/>
  <c r="E584" i="15"/>
  <c r="E585" i="15"/>
  <c r="E586" i="15"/>
  <c r="E587" i="15"/>
  <c r="E588" i="15"/>
  <c r="E589" i="15"/>
  <c r="E590" i="15"/>
  <c r="E591" i="15"/>
  <c r="E592" i="15"/>
  <c r="E593" i="15"/>
  <c r="E594" i="15"/>
  <c r="E595" i="15"/>
  <c r="E596" i="15"/>
  <c r="E597" i="15"/>
  <c r="E598" i="15"/>
  <c r="E599" i="15"/>
  <c r="E600" i="15"/>
  <c r="E601" i="15"/>
  <c r="E602" i="15"/>
  <c r="E603" i="15"/>
  <c r="E604" i="15"/>
  <c r="E605" i="15"/>
  <c r="E606" i="15"/>
  <c r="E607" i="15"/>
  <c r="E608" i="15"/>
  <c r="E609" i="15"/>
  <c r="E610" i="15"/>
  <c r="E611" i="15"/>
  <c r="E612" i="15"/>
  <c r="E613" i="15"/>
  <c r="E614" i="15"/>
  <c r="E615" i="15"/>
  <c r="E616" i="15"/>
  <c r="E617" i="15"/>
  <c r="E618" i="15"/>
  <c r="E619" i="15"/>
  <c r="E620" i="15"/>
  <c r="E621" i="15"/>
  <c r="E622" i="15"/>
  <c r="E623" i="15"/>
  <c r="E624" i="15"/>
  <c r="E625" i="15"/>
  <c r="E626" i="15"/>
  <c r="E627" i="15"/>
  <c r="E628" i="15"/>
  <c r="E629" i="15"/>
  <c r="E630" i="15"/>
  <c r="E631" i="15"/>
  <c r="E632" i="15"/>
  <c r="E633" i="15"/>
  <c r="E634" i="15"/>
  <c r="E635" i="15"/>
  <c r="E636" i="15"/>
  <c r="E3" i="15"/>
</calcChain>
</file>

<file path=xl/sharedStrings.xml><?xml version="1.0" encoding="utf-8"?>
<sst xmlns="http://schemas.openxmlformats.org/spreadsheetml/2006/main" count="2711" uniqueCount="827">
  <si>
    <t>订单编号</t>
  </si>
  <si>
    <t>图书名称</t>
  </si>
  <si>
    <t>博达书店</t>
  </si>
  <si>
    <t>鼎盛书店</t>
  </si>
  <si>
    <t>隆华书店</t>
  </si>
  <si>
    <t>日期</t>
  </si>
  <si>
    <t>书店名称</t>
  </si>
  <si>
    <t>销量（本）</t>
  </si>
  <si>
    <t>BTW-08001</t>
    <phoneticPr fontId="1" type="noConversion"/>
  </si>
  <si>
    <t>BTW-08002</t>
  </si>
  <si>
    <t>BTW-08003</t>
  </si>
  <si>
    <t>BTW-08004</t>
  </si>
  <si>
    <t>BTW-08005</t>
  </si>
  <si>
    <t>BTW-08006</t>
  </si>
  <si>
    <t>BTW-08007</t>
  </si>
  <si>
    <t>BTW-08008</t>
  </si>
  <si>
    <t>BTW-08009</t>
  </si>
  <si>
    <t>BTW-08010</t>
  </si>
  <si>
    <t>BTW-08011</t>
  </si>
  <si>
    <t>BTW-08012</t>
  </si>
  <si>
    <t>BTW-08013</t>
  </si>
  <si>
    <t>BTW-08014</t>
  </si>
  <si>
    <t>BTW-08015</t>
  </si>
  <si>
    <t>BTW-08016</t>
  </si>
  <si>
    <t>BTW-08017</t>
  </si>
  <si>
    <t>BTW-08018</t>
  </si>
  <si>
    <t>BTW-08019</t>
  </si>
  <si>
    <t>BTW-08020</t>
  </si>
  <si>
    <t>BTW-08021</t>
  </si>
  <si>
    <t>BTW-08022</t>
  </si>
  <si>
    <t>BTW-08023</t>
  </si>
  <si>
    <t>BTW-08024</t>
  </si>
  <si>
    <t>BTW-08025</t>
  </si>
  <si>
    <t>BTW-08026</t>
  </si>
  <si>
    <t>BTW-08027</t>
  </si>
  <si>
    <t>BTW-08028</t>
  </si>
  <si>
    <t>BTW-08029</t>
  </si>
  <si>
    <t>BTW-08030</t>
  </si>
  <si>
    <t>BTW-08031</t>
  </si>
  <si>
    <t>BTW-08032</t>
  </si>
  <si>
    <t>BTW-08033</t>
  </si>
  <si>
    <t>BTW-08034</t>
  </si>
  <si>
    <t>BTW-08035</t>
  </si>
  <si>
    <t>BTW-08036</t>
  </si>
  <si>
    <t>BTW-08037</t>
  </si>
  <si>
    <t>BTW-08038</t>
  </si>
  <si>
    <t>BTW-08039</t>
  </si>
  <si>
    <t>BTW-08040</t>
  </si>
  <si>
    <t>BTW-08041</t>
  </si>
  <si>
    <t>BTW-08042</t>
  </si>
  <si>
    <t>BTW-08043</t>
  </si>
  <si>
    <t>BTW-08044</t>
  </si>
  <si>
    <t>BTW-08045</t>
  </si>
  <si>
    <t>BTW-08046</t>
  </si>
  <si>
    <t>BTW-08047</t>
  </si>
  <si>
    <t>BTW-08048</t>
  </si>
  <si>
    <t>BTW-08049</t>
  </si>
  <si>
    <t>BTW-08050</t>
  </si>
  <si>
    <t>BTW-08051</t>
  </si>
  <si>
    <t>BTW-08052</t>
  </si>
  <si>
    <t>BTW-08053</t>
  </si>
  <si>
    <t>BTW-08054</t>
  </si>
  <si>
    <t>BTW-08055</t>
  </si>
  <si>
    <t>BTW-08056</t>
  </si>
  <si>
    <t>BTW-08057</t>
  </si>
  <si>
    <t>BTW-08058</t>
  </si>
  <si>
    <t>BTW-08059</t>
  </si>
  <si>
    <t>BTW-08060</t>
  </si>
  <si>
    <t>BTW-08061</t>
  </si>
  <si>
    <t>BTW-08062</t>
  </si>
  <si>
    <t>BTW-08063</t>
  </si>
  <si>
    <t>BTW-08064</t>
  </si>
  <si>
    <t>BTW-08065</t>
  </si>
  <si>
    <t>BTW-08066</t>
  </si>
  <si>
    <t>BTW-08067</t>
  </si>
  <si>
    <t>BTW-08068</t>
  </si>
  <si>
    <t>BTW-08069</t>
  </si>
  <si>
    <t>BTW-08070</t>
  </si>
  <si>
    <t>BTW-08071</t>
  </si>
  <si>
    <t>BTW-08072</t>
  </si>
  <si>
    <t>BTW-08073</t>
  </si>
  <si>
    <t>BTW-08074</t>
  </si>
  <si>
    <t>BTW-08075</t>
  </si>
  <si>
    <t>BTW-08076</t>
  </si>
  <si>
    <t>BTW-08077</t>
  </si>
  <si>
    <t>BTW-08078</t>
  </si>
  <si>
    <t>BTW-08079</t>
  </si>
  <si>
    <t>BTW-08080</t>
  </si>
  <si>
    <t>BTW-08081</t>
  </si>
  <si>
    <t>BTW-08082</t>
  </si>
  <si>
    <t>BTW-08083</t>
  </si>
  <si>
    <t>BTW-08084</t>
  </si>
  <si>
    <t>BTW-08085</t>
  </si>
  <si>
    <t>BTW-08086</t>
  </si>
  <si>
    <t>BTW-08087</t>
  </si>
  <si>
    <t>BTW-08088</t>
  </si>
  <si>
    <t>BTW-08089</t>
  </si>
  <si>
    <t>BTW-08090</t>
  </si>
  <si>
    <t>BTW-08091</t>
  </si>
  <si>
    <t>BTW-08092</t>
  </si>
  <si>
    <t>BTW-08093</t>
  </si>
  <si>
    <t>BTW-08094</t>
  </si>
  <si>
    <t>BTW-08095</t>
  </si>
  <si>
    <t>BTW-08096</t>
  </si>
  <si>
    <t>BTW-08097</t>
  </si>
  <si>
    <t>BTW-08098</t>
  </si>
  <si>
    <t>BTW-08099</t>
  </si>
  <si>
    <t>BTW-08100</t>
  </si>
  <si>
    <t>BTW-08101</t>
  </si>
  <si>
    <t>BTW-08102</t>
  </si>
  <si>
    <t>BTW-08103</t>
  </si>
  <si>
    <t>BTW-08104</t>
  </si>
  <si>
    <t>BTW-08105</t>
  </si>
  <si>
    <t>BTW-08106</t>
  </si>
  <si>
    <t>BTW-08107</t>
  </si>
  <si>
    <t>BTW-08108</t>
  </si>
  <si>
    <t>BTW-08109</t>
  </si>
  <si>
    <t>BTW-08110</t>
  </si>
  <si>
    <t>BTW-08111</t>
  </si>
  <si>
    <t>BTW-08112</t>
  </si>
  <si>
    <t>BTW-08113</t>
  </si>
  <si>
    <t>BTW-08114</t>
  </si>
  <si>
    <t>BTW-08115</t>
  </si>
  <si>
    <t>BTW-08116</t>
  </si>
  <si>
    <t>BTW-08117</t>
  </si>
  <si>
    <t>BTW-08118</t>
  </si>
  <si>
    <t>BTW-08119</t>
  </si>
  <si>
    <t>BTW-08120</t>
  </si>
  <si>
    <t>BTW-08121</t>
  </si>
  <si>
    <t>BTW-08122</t>
  </si>
  <si>
    <t>BTW-08123</t>
  </si>
  <si>
    <t>BTW-08124</t>
  </si>
  <si>
    <t>BTW-08125</t>
  </si>
  <si>
    <t>BTW-08126</t>
  </si>
  <si>
    <t>BTW-08127</t>
  </si>
  <si>
    <t>BTW-08128</t>
  </si>
  <si>
    <t>BTW-08129</t>
  </si>
  <si>
    <t>BTW-08130</t>
  </si>
  <si>
    <t>BTW-08131</t>
  </si>
  <si>
    <t>BTW-08132</t>
  </si>
  <si>
    <t>BTW-08133</t>
  </si>
  <si>
    <t>BTW-08134</t>
  </si>
  <si>
    <t>BTW-08135</t>
  </si>
  <si>
    <t>BTW-08136</t>
  </si>
  <si>
    <t>BTW-08137</t>
  </si>
  <si>
    <t>BTW-08138</t>
  </si>
  <si>
    <t>BTW-08139</t>
  </si>
  <si>
    <t>BTW-08140</t>
  </si>
  <si>
    <t>BTW-08141</t>
  </si>
  <si>
    <t>BTW-08142</t>
  </si>
  <si>
    <t>BTW-08143</t>
  </si>
  <si>
    <t>BTW-08144</t>
  </si>
  <si>
    <t>BTW-08145</t>
  </si>
  <si>
    <t>BTW-08146</t>
  </si>
  <si>
    <t>BTW-08147</t>
  </si>
  <si>
    <t>BTW-08148</t>
  </si>
  <si>
    <t>BTW-08149</t>
  </si>
  <si>
    <t>BTW-08150</t>
  </si>
  <si>
    <t>BTW-08151</t>
  </si>
  <si>
    <t>BTW-08152</t>
  </si>
  <si>
    <t>BTW-08153</t>
  </si>
  <si>
    <t>BTW-08154</t>
  </si>
  <si>
    <t>BTW-08155</t>
  </si>
  <si>
    <t>BTW-08156</t>
  </si>
  <si>
    <t>BTW-08157</t>
  </si>
  <si>
    <t>BTW-08158</t>
  </si>
  <si>
    <t>BTW-08159</t>
  </si>
  <si>
    <t>BTW-08160</t>
  </si>
  <si>
    <t>BTW-08161</t>
  </si>
  <si>
    <t>BTW-08162</t>
  </si>
  <si>
    <t>BTW-08163</t>
  </si>
  <si>
    <t>BTW-08164</t>
  </si>
  <si>
    <t>BTW-08165</t>
  </si>
  <si>
    <t>BTW-08166</t>
  </si>
  <si>
    <t>BTW-08167</t>
  </si>
  <si>
    <t>BTW-08168</t>
  </si>
  <si>
    <t>BTW-08169</t>
  </si>
  <si>
    <t>BTW-08170</t>
  </si>
  <si>
    <t>BTW-08171</t>
  </si>
  <si>
    <t>BTW-08172</t>
  </si>
  <si>
    <t>BTW-08173</t>
  </si>
  <si>
    <t>BTW-08174</t>
  </si>
  <si>
    <t>BTW-08175</t>
  </si>
  <si>
    <t>BTW-08176</t>
  </si>
  <si>
    <t>BTW-08177</t>
  </si>
  <si>
    <t>BTW-08178</t>
  </si>
  <si>
    <t>BTW-08179</t>
  </si>
  <si>
    <t>BTW-08180</t>
  </si>
  <si>
    <t>BTW-08181</t>
  </si>
  <si>
    <t>BTW-08182</t>
  </si>
  <si>
    <t>BTW-08183</t>
  </si>
  <si>
    <t>BTW-08184</t>
  </si>
  <si>
    <t>BTW-08185</t>
  </si>
  <si>
    <t>BTW-08186</t>
  </si>
  <si>
    <t>BTW-08187</t>
  </si>
  <si>
    <t>BTW-08188</t>
  </si>
  <si>
    <t>BTW-08189</t>
  </si>
  <si>
    <t>BTW-08190</t>
  </si>
  <si>
    <t>BTW-08191</t>
  </si>
  <si>
    <t>BTW-08192</t>
  </si>
  <si>
    <t>BTW-08193</t>
  </si>
  <si>
    <t>BTW-08194</t>
  </si>
  <si>
    <t>BTW-08195</t>
  </si>
  <si>
    <t>BTW-08196</t>
  </si>
  <si>
    <t>BTW-08197</t>
  </si>
  <si>
    <t>BTW-08198</t>
  </si>
  <si>
    <t>BTW-08199</t>
  </si>
  <si>
    <t>BTW-08200</t>
  </si>
  <si>
    <t>BTW-08201</t>
  </si>
  <si>
    <t>BTW-08202</t>
  </si>
  <si>
    <t>BTW-08203</t>
  </si>
  <si>
    <t>BTW-08204</t>
  </si>
  <si>
    <t>BTW-08205</t>
  </si>
  <si>
    <t>BTW-08206</t>
  </si>
  <si>
    <t>BTW-08207</t>
  </si>
  <si>
    <t>BTW-08208</t>
  </si>
  <si>
    <t>BTW-08209</t>
  </si>
  <si>
    <t>BTW-08210</t>
  </si>
  <si>
    <t>BTW-08211</t>
  </si>
  <si>
    <t>BTW-08212</t>
  </si>
  <si>
    <t>BTW-08213</t>
  </si>
  <si>
    <t>BTW-08214</t>
  </si>
  <si>
    <t>BTW-08215</t>
  </si>
  <si>
    <t>BTW-08216</t>
  </si>
  <si>
    <t>BTW-08217</t>
  </si>
  <si>
    <t>BTW-08218</t>
  </si>
  <si>
    <t>BTW-08219</t>
  </si>
  <si>
    <t>BTW-08220</t>
  </si>
  <si>
    <t>BTW-08221</t>
  </si>
  <si>
    <t>BTW-08222</t>
  </si>
  <si>
    <t>BTW-08223</t>
  </si>
  <si>
    <t>BTW-08224</t>
  </si>
  <si>
    <t>BTW-08225</t>
  </si>
  <si>
    <t>BTW-08226</t>
  </si>
  <si>
    <t>BTW-08227</t>
  </si>
  <si>
    <t>BTW-08228</t>
  </si>
  <si>
    <t>BTW-08229</t>
  </si>
  <si>
    <t>BTW-08230</t>
  </si>
  <si>
    <t>BTW-08231</t>
  </si>
  <si>
    <t>BTW-08232</t>
  </si>
  <si>
    <t>BTW-08233</t>
  </si>
  <si>
    <t>BTW-08234</t>
  </si>
  <si>
    <t>BTW-08235</t>
  </si>
  <si>
    <t>BTW-08236</t>
  </si>
  <si>
    <t>BTW-08237</t>
  </si>
  <si>
    <t>BTW-08238</t>
  </si>
  <si>
    <t>BTW-08239</t>
  </si>
  <si>
    <t>BTW-08240</t>
  </si>
  <si>
    <t>BTW-08241</t>
  </si>
  <si>
    <t>BTW-08242</t>
  </si>
  <si>
    <t>BTW-08243</t>
  </si>
  <si>
    <t>BTW-08244</t>
  </si>
  <si>
    <t>BTW-08245</t>
  </si>
  <si>
    <t>BTW-08246</t>
  </si>
  <si>
    <t>BTW-08247</t>
  </si>
  <si>
    <t>BTW-08248</t>
  </si>
  <si>
    <t>BTW-08249</t>
  </si>
  <si>
    <t>BTW-08250</t>
  </si>
  <si>
    <t>BTW-08251</t>
  </si>
  <si>
    <t>BTW-08252</t>
  </si>
  <si>
    <t>BTW-08253</t>
  </si>
  <si>
    <t>BTW-08254</t>
  </si>
  <si>
    <t>BTW-08255</t>
  </si>
  <si>
    <t>BTW-08256</t>
  </si>
  <si>
    <t>BTW-08257</t>
  </si>
  <si>
    <t>BTW-08258</t>
  </si>
  <si>
    <t>BTW-08259</t>
  </si>
  <si>
    <t>BTW-08260</t>
  </si>
  <si>
    <t>BTW-08261</t>
  </si>
  <si>
    <t>BTW-08262</t>
  </si>
  <si>
    <t>BTW-08263</t>
  </si>
  <si>
    <t>BTW-08264</t>
  </si>
  <si>
    <t>BTW-08265</t>
  </si>
  <si>
    <t>BTW-08266</t>
  </si>
  <si>
    <t>BTW-08267</t>
  </si>
  <si>
    <t>BTW-08268</t>
  </si>
  <si>
    <t>BTW-08269</t>
  </si>
  <si>
    <t>BTW-08270</t>
  </si>
  <si>
    <t>BTW-08271</t>
  </si>
  <si>
    <t>BTW-08272</t>
  </si>
  <si>
    <t>BTW-08273</t>
  </si>
  <si>
    <t>BTW-08274</t>
  </si>
  <si>
    <t>BTW-08275</t>
  </si>
  <si>
    <t>BTW-08276</t>
  </si>
  <si>
    <t>BTW-08277</t>
  </si>
  <si>
    <t>BTW-08278</t>
  </si>
  <si>
    <t>BTW-08279</t>
  </si>
  <si>
    <t>BTW-08280</t>
  </si>
  <si>
    <t>BTW-08281</t>
  </si>
  <si>
    <t>BTW-08282</t>
  </si>
  <si>
    <t>BTW-08283</t>
  </si>
  <si>
    <t>BTW-08284</t>
  </si>
  <si>
    <t>BTW-08285</t>
  </si>
  <si>
    <t>BTW-08286</t>
  </si>
  <si>
    <t>BTW-08287</t>
  </si>
  <si>
    <t>BTW-08288</t>
  </si>
  <si>
    <t>BTW-08289</t>
  </si>
  <si>
    <t>BTW-08290</t>
  </si>
  <si>
    <t>BTW-08291</t>
  </si>
  <si>
    <t>BTW-08292</t>
  </si>
  <si>
    <t>BTW-08293</t>
  </si>
  <si>
    <t>BTW-08294</t>
  </si>
  <si>
    <t>BTW-08295</t>
  </si>
  <si>
    <t>BTW-08296</t>
  </si>
  <si>
    <t>BTW-08297</t>
  </si>
  <si>
    <t>BTW-08298</t>
  </si>
  <si>
    <t>BTW-08299</t>
  </si>
  <si>
    <t>BTW-08300</t>
  </si>
  <si>
    <t>BTW-08301</t>
  </si>
  <si>
    <t>BTW-08302</t>
  </si>
  <si>
    <t>BTW-08303</t>
  </si>
  <si>
    <t>BTW-08304</t>
  </si>
  <si>
    <t>BTW-08305</t>
  </si>
  <si>
    <t>BTW-08306</t>
  </si>
  <si>
    <t>BTW-08307</t>
  </si>
  <si>
    <t>BTW-08308</t>
  </si>
  <si>
    <t>BTW-08309</t>
  </si>
  <si>
    <t>BTW-08310</t>
  </si>
  <si>
    <t>BTW-08311</t>
  </si>
  <si>
    <t>BTW-08312</t>
  </si>
  <si>
    <t>BTW-08313</t>
  </si>
  <si>
    <t>BTW-08314</t>
  </si>
  <si>
    <t>BTW-08315</t>
  </si>
  <si>
    <t>BTW-08316</t>
  </si>
  <si>
    <t>BTW-08317</t>
  </si>
  <si>
    <t>BTW-08318</t>
  </si>
  <si>
    <t>BTW-08319</t>
  </si>
  <si>
    <t>BTW-08320</t>
  </si>
  <si>
    <t>BTW-08321</t>
  </si>
  <si>
    <t>BTW-08322</t>
  </si>
  <si>
    <t>BTW-08323</t>
  </si>
  <si>
    <t>BTW-08324</t>
  </si>
  <si>
    <t>BTW-08325</t>
  </si>
  <si>
    <t>BTW-08326</t>
  </si>
  <si>
    <t>BTW-08327</t>
  </si>
  <si>
    <t>BTW-08328</t>
  </si>
  <si>
    <t>BTW-08329</t>
  </si>
  <si>
    <t>BTW-08330</t>
  </si>
  <si>
    <t>BTW-08331</t>
  </si>
  <si>
    <t>BTW-08332</t>
  </si>
  <si>
    <t>BTW-08333</t>
  </si>
  <si>
    <t>BTW-08334</t>
  </si>
  <si>
    <t>BTW-08335</t>
  </si>
  <si>
    <t>BTW-08336</t>
  </si>
  <si>
    <t>BTW-08337</t>
  </si>
  <si>
    <t>BTW-08338</t>
  </si>
  <si>
    <t>BTW-08339</t>
  </si>
  <si>
    <t>BTW-08340</t>
  </si>
  <si>
    <t>BTW-08341</t>
  </si>
  <si>
    <t>BTW-08342</t>
  </si>
  <si>
    <t>BTW-08343</t>
  </si>
  <si>
    <t>BTW-08344</t>
  </si>
  <si>
    <t>BTW-08345</t>
  </si>
  <si>
    <t>BTW-08346</t>
  </si>
  <si>
    <t>BTW-08347</t>
  </si>
  <si>
    <t>BTW-08348</t>
  </si>
  <si>
    <t>BTW-08349</t>
  </si>
  <si>
    <t>BTW-08350</t>
  </si>
  <si>
    <t>BTW-08351</t>
  </si>
  <si>
    <t>BTW-08352</t>
  </si>
  <si>
    <t>BTW-08353</t>
  </si>
  <si>
    <t>BTW-08354</t>
  </si>
  <si>
    <t>BTW-08355</t>
  </si>
  <si>
    <t>BTW-08356</t>
  </si>
  <si>
    <t>BTW-08357</t>
  </si>
  <si>
    <t>BTW-08358</t>
  </si>
  <si>
    <t>BTW-08359</t>
  </si>
  <si>
    <t>BTW-08360</t>
  </si>
  <si>
    <t>BTW-08361</t>
  </si>
  <si>
    <t>BTW-08362</t>
  </si>
  <si>
    <t>BTW-08363</t>
  </si>
  <si>
    <t>BTW-08364</t>
  </si>
  <si>
    <t>BTW-08365</t>
  </si>
  <si>
    <t>BTW-08366</t>
  </si>
  <si>
    <t>BTW-08367</t>
  </si>
  <si>
    <t>BTW-08368</t>
  </si>
  <si>
    <t>BTW-08369</t>
  </si>
  <si>
    <t>BTW-08370</t>
  </si>
  <si>
    <t>BTW-08371</t>
  </si>
  <si>
    <t>BTW-08372</t>
  </si>
  <si>
    <t>BTW-08373</t>
  </si>
  <si>
    <t>BTW-08374</t>
  </si>
  <si>
    <t>BTW-08375</t>
  </si>
  <si>
    <t>BTW-08376</t>
  </si>
  <si>
    <t>BTW-08377</t>
  </si>
  <si>
    <t>BTW-08378</t>
  </si>
  <si>
    <t>BTW-08379</t>
  </si>
  <si>
    <t>BTW-08380</t>
  </si>
  <si>
    <t>BTW-08381</t>
  </si>
  <si>
    <t>BTW-08382</t>
  </si>
  <si>
    <t>BTW-08383</t>
  </si>
  <si>
    <t>BTW-08384</t>
  </si>
  <si>
    <t>BTW-08385</t>
  </si>
  <si>
    <t>BTW-08386</t>
  </si>
  <si>
    <t>BTW-08387</t>
  </si>
  <si>
    <t>BTW-08388</t>
  </si>
  <si>
    <t>BTW-08389</t>
  </si>
  <si>
    <t>BTW-08390</t>
  </si>
  <si>
    <t>BTW-08391</t>
  </si>
  <si>
    <t>BTW-08392</t>
  </si>
  <si>
    <t>BTW-08393</t>
  </si>
  <si>
    <t>BTW-08394</t>
  </si>
  <si>
    <t>BTW-08395</t>
  </si>
  <si>
    <t>BTW-08396</t>
  </si>
  <si>
    <t>BTW-08397</t>
  </si>
  <si>
    <t>BTW-08398</t>
  </si>
  <si>
    <t>BTW-08399</t>
  </si>
  <si>
    <t>BTW-08400</t>
  </si>
  <si>
    <t>BTW-08401</t>
  </si>
  <si>
    <t>BTW-08402</t>
  </si>
  <si>
    <t>BTW-08403</t>
  </si>
  <si>
    <t>BTW-08404</t>
  </si>
  <si>
    <t>BTW-08405</t>
  </si>
  <si>
    <t>BTW-08406</t>
  </si>
  <si>
    <t>BTW-08407</t>
  </si>
  <si>
    <t>BTW-08408</t>
  </si>
  <si>
    <t>BTW-08409</t>
  </si>
  <si>
    <t>BTW-08410</t>
  </si>
  <si>
    <t>BTW-08411</t>
  </si>
  <si>
    <t>BTW-08412</t>
  </si>
  <si>
    <t>BTW-08413</t>
  </si>
  <si>
    <t>BTW-08414</t>
  </si>
  <si>
    <t>BTW-08415</t>
  </si>
  <si>
    <t>BTW-08416</t>
  </si>
  <si>
    <t>BTW-08417</t>
  </si>
  <si>
    <t>BTW-08418</t>
  </si>
  <si>
    <t>BTW-08419</t>
  </si>
  <si>
    <t>BTW-08420</t>
  </si>
  <si>
    <t>BTW-08421</t>
  </si>
  <si>
    <t>BTW-08422</t>
  </si>
  <si>
    <t>BTW-08423</t>
  </si>
  <si>
    <t>BTW-08424</t>
  </si>
  <si>
    <t>BTW-08425</t>
  </si>
  <si>
    <t>BTW-08426</t>
  </si>
  <si>
    <t>BTW-08427</t>
  </si>
  <si>
    <t>BTW-08428</t>
  </si>
  <si>
    <t>BTW-08429</t>
  </si>
  <si>
    <t>BTW-08430</t>
  </si>
  <si>
    <t>BTW-08431</t>
  </si>
  <si>
    <t>BTW-08432</t>
  </si>
  <si>
    <t>BTW-08433</t>
  </si>
  <si>
    <t>BTW-08434</t>
  </si>
  <si>
    <t>BTW-08435</t>
  </si>
  <si>
    <t>BTW-08436</t>
  </si>
  <si>
    <t>BTW-08437</t>
  </si>
  <si>
    <t>BTW-08438</t>
  </si>
  <si>
    <t>BTW-08439</t>
  </si>
  <si>
    <t>BTW-08440</t>
  </si>
  <si>
    <t>BTW-08441</t>
  </si>
  <si>
    <t>BTW-08442</t>
  </si>
  <si>
    <t>BTW-08443</t>
  </si>
  <si>
    <t>BTW-08444</t>
  </si>
  <si>
    <t>BTW-08445</t>
  </si>
  <si>
    <t>BTW-08446</t>
  </si>
  <si>
    <t>BTW-08447</t>
  </si>
  <si>
    <t>BTW-08448</t>
  </si>
  <si>
    <t>BTW-08449</t>
  </si>
  <si>
    <t>BTW-08450</t>
  </si>
  <si>
    <t>BTW-08451</t>
  </si>
  <si>
    <t>BTW-08452</t>
  </si>
  <si>
    <t>BTW-08453</t>
  </si>
  <si>
    <t>BTW-08454</t>
  </si>
  <si>
    <t>BTW-08455</t>
  </si>
  <si>
    <t>BTW-08456</t>
  </si>
  <si>
    <t>BTW-08457</t>
  </si>
  <si>
    <t>BTW-08458</t>
  </si>
  <si>
    <t>BTW-08459</t>
  </si>
  <si>
    <t>BTW-08460</t>
  </si>
  <si>
    <t>BTW-08461</t>
  </si>
  <si>
    <t>BTW-08462</t>
  </si>
  <si>
    <t>BTW-08463</t>
  </si>
  <si>
    <t>BTW-08464</t>
  </si>
  <si>
    <t>BTW-08465</t>
  </si>
  <si>
    <t>BTW-08466</t>
  </si>
  <si>
    <t>BTW-08467</t>
  </si>
  <si>
    <t>BTW-08468</t>
  </si>
  <si>
    <t>BTW-08469</t>
  </si>
  <si>
    <t>BTW-08470</t>
  </si>
  <si>
    <t>BTW-08471</t>
  </si>
  <si>
    <t>BTW-08472</t>
  </si>
  <si>
    <t>BTW-08473</t>
  </si>
  <si>
    <t>BTW-08474</t>
  </si>
  <si>
    <t>BTW-08475</t>
  </si>
  <si>
    <t>BTW-08476</t>
  </si>
  <si>
    <t>BTW-08477</t>
  </si>
  <si>
    <t>BTW-08478</t>
  </si>
  <si>
    <t>BTW-08479</t>
  </si>
  <si>
    <t>BTW-08480</t>
  </si>
  <si>
    <t>BTW-08481</t>
  </si>
  <si>
    <t>BTW-08482</t>
  </si>
  <si>
    <t>BTW-08483</t>
  </si>
  <si>
    <t>BTW-08484</t>
  </si>
  <si>
    <t>BTW-08485</t>
  </si>
  <si>
    <t>BTW-08486</t>
  </si>
  <si>
    <t>BTW-08487</t>
  </si>
  <si>
    <t>BTW-08488</t>
  </si>
  <si>
    <t>BTW-08489</t>
  </si>
  <si>
    <t>BTW-08490</t>
  </si>
  <si>
    <t>BTW-08491</t>
  </si>
  <si>
    <t>BTW-08492</t>
  </si>
  <si>
    <t>BTW-08493</t>
  </si>
  <si>
    <t>BTW-08494</t>
  </si>
  <si>
    <t>BTW-08495</t>
  </si>
  <si>
    <t>BTW-08496</t>
  </si>
  <si>
    <t>BTW-08497</t>
  </si>
  <si>
    <t>BTW-08498</t>
  </si>
  <si>
    <t>BTW-08499</t>
  </si>
  <si>
    <t>BTW-08500</t>
  </si>
  <si>
    <t>BTW-08501</t>
  </si>
  <si>
    <t>BTW-08502</t>
  </si>
  <si>
    <t>BTW-08503</t>
  </si>
  <si>
    <t>BTW-08504</t>
  </si>
  <si>
    <t>BTW-08505</t>
  </si>
  <si>
    <t>BTW-08506</t>
  </si>
  <si>
    <t>BTW-08507</t>
  </si>
  <si>
    <t>BTW-08508</t>
  </si>
  <si>
    <t>BTW-08509</t>
  </si>
  <si>
    <t>BTW-08510</t>
  </si>
  <si>
    <t>BTW-08511</t>
  </si>
  <si>
    <t>BTW-08512</t>
  </si>
  <si>
    <t>BTW-08513</t>
  </si>
  <si>
    <t>BTW-08514</t>
  </si>
  <si>
    <t>BTW-08515</t>
  </si>
  <si>
    <t>BTW-08516</t>
  </si>
  <si>
    <t>BTW-08517</t>
  </si>
  <si>
    <t>BTW-08518</t>
  </si>
  <si>
    <t>BTW-08519</t>
  </si>
  <si>
    <t>BTW-08520</t>
  </si>
  <si>
    <t>BTW-08521</t>
  </si>
  <si>
    <t>BTW-08522</t>
  </si>
  <si>
    <t>BTW-08523</t>
  </si>
  <si>
    <t>BTW-08524</t>
  </si>
  <si>
    <t>BTW-08525</t>
  </si>
  <si>
    <t>BTW-08526</t>
  </si>
  <si>
    <t>BTW-08527</t>
  </si>
  <si>
    <t>BTW-08528</t>
  </si>
  <si>
    <t>BTW-08529</t>
  </si>
  <si>
    <t>BTW-08530</t>
  </si>
  <si>
    <t>BTW-08531</t>
  </si>
  <si>
    <t>BTW-08532</t>
  </si>
  <si>
    <t>BTW-08533</t>
  </si>
  <si>
    <t>BTW-08534</t>
  </si>
  <si>
    <t>BTW-08535</t>
  </si>
  <si>
    <t>BTW-08536</t>
  </si>
  <si>
    <t>BTW-08537</t>
  </si>
  <si>
    <t>BTW-08538</t>
  </si>
  <si>
    <t>BTW-08539</t>
  </si>
  <si>
    <t>BTW-08540</t>
  </si>
  <si>
    <t>BTW-08541</t>
  </si>
  <si>
    <t>BTW-08542</t>
  </si>
  <si>
    <t>BTW-08543</t>
  </si>
  <si>
    <t>BTW-08544</t>
  </si>
  <si>
    <t>BTW-08545</t>
  </si>
  <si>
    <t>BTW-08546</t>
  </si>
  <si>
    <t>BTW-08547</t>
  </si>
  <si>
    <t>BTW-08548</t>
  </si>
  <si>
    <t>BTW-08549</t>
  </si>
  <si>
    <t>BTW-08550</t>
  </si>
  <si>
    <t>BTW-08551</t>
  </si>
  <si>
    <t>BTW-08552</t>
  </si>
  <si>
    <t>BTW-08553</t>
  </si>
  <si>
    <t>BTW-08554</t>
  </si>
  <si>
    <t>BTW-08555</t>
  </si>
  <si>
    <t>BTW-08556</t>
  </si>
  <si>
    <t>BTW-08557</t>
  </si>
  <si>
    <t>BTW-08558</t>
  </si>
  <si>
    <t>BTW-08559</t>
  </si>
  <si>
    <t>BTW-08560</t>
  </si>
  <si>
    <t>BTW-08561</t>
  </si>
  <si>
    <t>BTW-08562</t>
  </si>
  <si>
    <t>BTW-08563</t>
  </si>
  <si>
    <t>BTW-08564</t>
  </si>
  <si>
    <t>BTW-08565</t>
  </si>
  <si>
    <t>BTW-08566</t>
  </si>
  <si>
    <t>BTW-08567</t>
  </si>
  <si>
    <t>BTW-08568</t>
  </si>
  <si>
    <t>BTW-08569</t>
  </si>
  <si>
    <t>BTW-08570</t>
  </si>
  <si>
    <t>BTW-08571</t>
  </si>
  <si>
    <t>BTW-08572</t>
  </si>
  <si>
    <t>BTW-08573</t>
  </si>
  <si>
    <t>BTW-08574</t>
  </si>
  <si>
    <t>BTW-08575</t>
  </si>
  <si>
    <t>BTW-08576</t>
  </si>
  <si>
    <t>BTW-08577</t>
  </si>
  <si>
    <t>BTW-08578</t>
  </si>
  <si>
    <t>BTW-08579</t>
  </si>
  <si>
    <t>BTW-08580</t>
  </si>
  <si>
    <t>BTW-08581</t>
  </si>
  <si>
    <t>BTW-08582</t>
  </si>
  <si>
    <t>BTW-08583</t>
  </si>
  <si>
    <t>BTW-08584</t>
  </si>
  <si>
    <t>BTW-08585</t>
  </si>
  <si>
    <t>BTW-08586</t>
  </si>
  <si>
    <t>BTW-08587</t>
  </si>
  <si>
    <t>BTW-08588</t>
  </si>
  <si>
    <t>BTW-08589</t>
  </si>
  <si>
    <t>BTW-08590</t>
  </si>
  <si>
    <t>BTW-08591</t>
  </si>
  <si>
    <t>BTW-08592</t>
  </si>
  <si>
    <t>BTW-08593</t>
  </si>
  <si>
    <t>BTW-08594</t>
  </si>
  <si>
    <t>BTW-08595</t>
  </si>
  <si>
    <t>BTW-08596</t>
  </si>
  <si>
    <t>BTW-08597</t>
  </si>
  <si>
    <t>BTW-08598</t>
  </si>
  <si>
    <t>BTW-08599</t>
  </si>
  <si>
    <t>BTW-08600</t>
  </si>
  <si>
    <t>BTW-08601</t>
  </si>
  <si>
    <t>BTW-08602</t>
  </si>
  <si>
    <t>BTW-08603</t>
  </si>
  <si>
    <t>BTW-08604</t>
  </si>
  <si>
    <t>BTW-08605</t>
  </si>
  <si>
    <t>BTW-08606</t>
  </si>
  <si>
    <t>BTW-08607</t>
  </si>
  <si>
    <t>BTW-08608</t>
  </si>
  <si>
    <t>BTW-08609</t>
  </si>
  <si>
    <t>BTW-08610</t>
  </si>
  <si>
    <t>BTW-08611</t>
  </si>
  <si>
    <t>BTW-08612</t>
  </si>
  <si>
    <t>BTW-08613</t>
  </si>
  <si>
    <t>BTW-08614</t>
  </si>
  <si>
    <t>BTW-08615</t>
  </si>
  <si>
    <t>BTW-08616</t>
  </si>
  <si>
    <t>BTW-08617</t>
  </si>
  <si>
    <t>BTW-08618</t>
  </si>
  <si>
    <t>BTW-08619</t>
  </si>
  <si>
    <t>BTW-08620</t>
  </si>
  <si>
    <t>BTW-08621</t>
  </si>
  <si>
    <t>BTW-08622</t>
  </si>
  <si>
    <t>BTW-08623</t>
  </si>
  <si>
    <t>BTW-08624</t>
  </si>
  <si>
    <t>BTW-08625</t>
  </si>
  <si>
    <t>BTW-08626</t>
  </si>
  <si>
    <t>BTW-08627</t>
  </si>
  <si>
    <t>BTW-08628</t>
  </si>
  <si>
    <t>BTW-08629</t>
  </si>
  <si>
    <t>BTW-08630</t>
  </si>
  <si>
    <t>BTW-08631</t>
  </si>
  <si>
    <t>BTW-08632</t>
  </si>
  <si>
    <t>BTW-08633</t>
  </si>
  <si>
    <t>BTW-08634</t>
  </si>
  <si>
    <t>单价</t>
    <phoneticPr fontId="1" type="noConversion"/>
  </si>
  <si>
    <t>图书名称</t>
    <phoneticPr fontId="1" type="noConversion"/>
  </si>
  <si>
    <t>《计算机基础及MS Office应用》</t>
  </si>
  <si>
    <t>《计算机基础及Photoshop应用》</t>
  </si>
  <si>
    <t>《C语言程序设计》</t>
  </si>
  <si>
    <t>《VB语言程序设计》</t>
  </si>
  <si>
    <t>《Java语言程序设计》</t>
  </si>
  <si>
    <t>《Access数据库程序设计》</t>
  </si>
  <si>
    <t>《MySQL数据库程序设计》</t>
  </si>
  <si>
    <t>《网络技术》</t>
  </si>
  <si>
    <t>《数据库技术》</t>
  </si>
  <si>
    <t>《软件测试技术》</t>
  </si>
  <si>
    <t>《信息安全技术》</t>
  </si>
  <si>
    <t>《嵌入式系统开发技术》</t>
  </si>
  <si>
    <t>《操作系统原理》</t>
  </si>
  <si>
    <t>《计算机组成与接口》</t>
  </si>
  <si>
    <t>《数据库原理》</t>
  </si>
  <si>
    <t>《软件工程》</t>
  </si>
  <si>
    <t>定价</t>
    <phoneticPr fontId="1" type="noConversion"/>
  </si>
  <si>
    <t>统计项目</t>
    <phoneticPr fontId="1" type="noConversion"/>
  </si>
  <si>
    <t>销售额</t>
    <phoneticPr fontId="1" type="noConversion"/>
  </si>
  <si>
    <t>《MS Office高级应用》</t>
    <phoneticPr fontId="1" type="noConversion"/>
  </si>
  <si>
    <t>隆华书店</t>
    <phoneticPr fontId="1" type="noConversion"/>
  </si>
  <si>
    <t>Contoso 公司销售订单明细表</t>
    <phoneticPr fontId="1" type="noConversion"/>
  </si>
  <si>
    <t>《MS Office高级应用》</t>
  </si>
  <si>
    <t>发货地址</t>
    <phoneticPr fontId="1" type="noConversion"/>
  </si>
  <si>
    <t>福建省厦门市思明区莲岳路118号中烟大厦1702室</t>
  </si>
  <si>
    <t>广东省深圳市南山区蛇口港湾大道2号</t>
  </si>
  <si>
    <t>上海市闵行区浦星路699号</t>
  </si>
  <si>
    <t>上海市浦东新区世纪大道100号上海环球金融中心56楼</t>
  </si>
  <si>
    <t>海南省海口市琼山区红城湖路22号</t>
  </si>
  <si>
    <t>云南省昆明市官渡区拓东路6号</t>
  </si>
  <si>
    <t>广东省深圳市龙岗区坂田</t>
  </si>
  <si>
    <t>江西省南昌市西湖区洪城路289号</t>
  </si>
  <si>
    <t>北京市海淀区东北旺西路8号</t>
  </si>
  <si>
    <t>北京市西城区西绒线胡同51号中国会</t>
  </si>
  <si>
    <t>贵州省贵阳市云岩区中山西路51号</t>
  </si>
  <si>
    <t>贵州省贵阳市中山西路51号</t>
  </si>
  <si>
    <t>辽宁省大连中山区长江路123号大连日航酒店4层清苑厅</t>
  </si>
  <si>
    <t>四川省成都市城市名人酒店</t>
  </si>
  <si>
    <t>山西省大同市南城墙永泰西门</t>
  </si>
  <si>
    <t>浙江省杭州市西湖区北山路78号香格里拉饭店东楼1栋555房</t>
  </si>
  <si>
    <t>浙江省杭州市西湖区紫金港路21号</t>
  </si>
  <si>
    <t>北京市西城区阜成门外大街29号</t>
  </si>
  <si>
    <t>福建省厦门市软件园二期观日路44号9楼</t>
  </si>
  <si>
    <t>广东省广州市天河区黄埔大道666号</t>
  </si>
  <si>
    <t>广东省广州市天河区林和西路1号广州国际贸易中心42层</t>
  </si>
  <si>
    <t>江苏省南京市白下区汉中路89号</t>
  </si>
  <si>
    <t>天津市和平区南京路189号</t>
  </si>
  <si>
    <t>山东省青岛市颐中皇冠假日酒店三层多功能厅</t>
  </si>
  <si>
    <t>广东省东莞市新城市商务中心区会展北路</t>
  </si>
  <si>
    <t>重庆市渝中区中山三路155号</t>
  </si>
  <si>
    <t>北京市利星行广场微软大厦206体验中心</t>
  </si>
  <si>
    <t>上海市延安东路100号联谊大厦20楼</t>
  </si>
  <si>
    <t>上海市天平宾馆6层</t>
  </si>
  <si>
    <t>山东省济南市经四小纬二路</t>
  </si>
  <si>
    <t>吉林省长春市东南湖大路1281号</t>
  </si>
  <si>
    <t>河北省廊坊市经济技术开发区华祥路66号</t>
  </si>
  <si>
    <t>广东省珠海市香洲人民东路121号</t>
  </si>
  <si>
    <t>广东省广州市天河区林和西路167号</t>
  </si>
  <si>
    <t>天津市河西区友谊北路银丰花园</t>
  </si>
  <si>
    <t>陕西省西安市南大街30号中大国际大厦605室</t>
  </si>
  <si>
    <t>北京市海淀区知春路113银网中心A座</t>
  </si>
  <si>
    <t>湖北省武汉市经济技术开发区东风大道10号</t>
  </si>
  <si>
    <t>江苏省扬州市汶河北路42号蓝天大厦</t>
  </si>
  <si>
    <t>四川省成都市人民南路一段86号城市之心27楼A座</t>
  </si>
  <si>
    <t>四川省绵阳市绵山路64号</t>
  </si>
  <si>
    <t>江苏省南京市汉中路2号金陵饭店</t>
  </si>
  <si>
    <t>重庆市渝州路68号</t>
  </si>
  <si>
    <t>广东省惠州市巽寮喜来登酒店</t>
  </si>
  <si>
    <t>福建省厦门市湖里区湖里高新科技园361度大厦</t>
  </si>
  <si>
    <t>北京市东城区朝阳门北大街1号</t>
  </si>
  <si>
    <t>上海市静安区华山路250号，上海希尔顿酒店</t>
  </si>
  <si>
    <t>安徽省合肥市蜀山经济开发区创业大道3号创业大道3号</t>
  </si>
  <si>
    <t>北京市海淀区永嘉北路6号</t>
  </si>
  <si>
    <t>河北省保定市朝阳南大街2266号</t>
  </si>
  <si>
    <t>天津市武清开发区新源道北18号</t>
  </si>
  <si>
    <t>浙江省苏州市阊胥路483号创元科技园金阊软件园5号楼5101室</t>
  </si>
  <si>
    <t>江西省南昌市高新区京东大道698号</t>
  </si>
  <si>
    <t>广东省佛山市顺德区容桂高新技术开发区建业中路13号</t>
  </si>
  <si>
    <t>辽宁省沈阳市和平区青年大街390号</t>
  </si>
  <si>
    <t>福建省福州市湖东路中山大厦，兴业银行</t>
  </si>
  <si>
    <t>北京市西城区宣武门西大街32号</t>
  </si>
  <si>
    <t>湖北省武汉市宝丰路6号香溢大酒店20楼</t>
  </si>
  <si>
    <t>河南省郑州金水区金水路115号</t>
  </si>
  <si>
    <t>重庆市北部新区高新园星光大道天王星A1座</t>
  </si>
  <si>
    <t>上海市浦东上丰路1111号</t>
  </si>
  <si>
    <t>北京市方恒假日酒店5号会议室</t>
  </si>
  <si>
    <t>浙江省嘉兴市南湖区亚中路1号</t>
  </si>
  <si>
    <t>上海市静安区海防路555号同乐坊11号楼3楼</t>
  </si>
  <si>
    <t>陕西省西安市曲江南路曲江文化大厦1903室</t>
  </si>
  <si>
    <t>广东省广州市珠江新城广东移动全球通大厦</t>
  </si>
  <si>
    <t>吉林省长春市青荫路435号</t>
  </si>
  <si>
    <t>广东省广州市机场路278号</t>
  </si>
  <si>
    <t>浙江省苏州市工业园区苏虹东路288号</t>
  </si>
  <si>
    <t>北京市国家会议中心</t>
  </si>
  <si>
    <t>北京市朝阳区光华路2号阳光100G座上海文广大夏7层</t>
  </si>
  <si>
    <t>北京市中关村微软MPR办公室</t>
  </si>
  <si>
    <t>上海市虹桥区喜来登太平洋大饭店四层地中海厅</t>
  </si>
  <si>
    <t>广东省深圳市嘉里建设广场2座12层体验中心</t>
  </si>
  <si>
    <t>上海市徐汇区虹桥路3号港汇中心二座10层10.072室</t>
  </si>
  <si>
    <t>广东省广州市越秀区白云路18号4楼405室</t>
  </si>
  <si>
    <t>浙江省杭州市大厦武林广场1号</t>
  </si>
  <si>
    <t>四川省成都市世纪城路936号</t>
  </si>
  <si>
    <t>山东省太仓市上海东路288号</t>
  </si>
  <si>
    <t>江苏省江阴市新桥镇陶新中路8号</t>
  </si>
  <si>
    <t>浙江省嘉兴市环城南路393号</t>
  </si>
  <si>
    <t>贵州省贵阳市云岩区安云路樱花巷20号</t>
  </si>
  <si>
    <t>浙江省苏州市干将西路1296号</t>
  </si>
  <si>
    <t>北京市香山饭店</t>
  </si>
  <si>
    <t>河南省郑州市金水区城东路289号</t>
  </si>
  <si>
    <t>山东省烟台市莱山区港城东大街299号</t>
  </si>
  <si>
    <t>云南省昆明市金鹰广场酒店</t>
  </si>
  <si>
    <t>上海市长宁区福泉北路33号</t>
  </si>
  <si>
    <t>上海市国际贵都大饭店</t>
  </si>
  <si>
    <t>山东省青岛市宁夏路288号青岛软件园3号楼501 微软青岛办事处</t>
  </si>
  <si>
    <t>甘肃省兰州市锦江阳光酒店东海厅</t>
  </si>
  <si>
    <t>北京市东城区和平里中街12号</t>
  </si>
  <si>
    <t>河南省郑州市金水东路与民生路</t>
  </si>
  <si>
    <t>上海市徐汇区港汇中心二座微软公司9楼</t>
  </si>
  <si>
    <t>所属区域</t>
    <phoneticPr fontId="1" type="noConversion"/>
  </si>
  <si>
    <t>广东省</t>
  </si>
  <si>
    <t>上海市</t>
  </si>
  <si>
    <t>海南省</t>
  </si>
  <si>
    <t>云南省</t>
  </si>
  <si>
    <t>江西省</t>
  </si>
  <si>
    <t>北京市</t>
  </si>
  <si>
    <t>贵州省</t>
  </si>
  <si>
    <t>辽宁省</t>
  </si>
  <si>
    <t>四川省</t>
  </si>
  <si>
    <t>山西省</t>
  </si>
  <si>
    <t>浙江省</t>
  </si>
  <si>
    <t>福建省</t>
  </si>
  <si>
    <t>江苏省</t>
  </si>
  <si>
    <t>天津市</t>
  </si>
  <si>
    <t>山东省</t>
  </si>
  <si>
    <t>重庆市</t>
  </si>
  <si>
    <t>吉林省</t>
  </si>
  <si>
    <t>河北省</t>
  </si>
  <si>
    <t>陕西省</t>
  </si>
  <si>
    <t>湖北省</t>
  </si>
  <si>
    <t>安徽省</t>
  </si>
  <si>
    <t>河南省</t>
  </si>
  <si>
    <t>甘肃省</t>
  </si>
  <si>
    <t>省市</t>
    <phoneticPr fontId="1" type="noConversion"/>
  </si>
  <si>
    <t>销售区域</t>
    <phoneticPr fontId="1" type="noConversion"/>
  </si>
  <si>
    <t>北京市石河子市石河子信息办公室</t>
  </si>
  <si>
    <t>浙江省银川市兴庆区北京东路477号柏悦酒店6楼中华厅</t>
  </si>
  <si>
    <t>浙江省滨江区南环路3758号</t>
  </si>
  <si>
    <t>辽宁省大连市烟草专卖局（大连市五四路26号）</t>
    <phoneticPr fontId="1" type="noConversion"/>
  </si>
  <si>
    <t>辽宁省大连市烟草专卖局（大连市五四路26号）</t>
    <phoneticPr fontId="1" type="noConversion"/>
  </si>
  <si>
    <t>辽宁省大连市烟草专卖局（大连市五四路26号）</t>
    <phoneticPr fontId="1" type="noConversion"/>
  </si>
  <si>
    <t>辽宁省大连市烟草专卖局（大连市五四路26号）</t>
    <phoneticPr fontId="1" type="noConversion"/>
  </si>
  <si>
    <t>南区</t>
    <phoneticPr fontId="1" type="noConversion"/>
  </si>
  <si>
    <t>南区</t>
    <phoneticPr fontId="1" type="noConversion"/>
  </si>
  <si>
    <t>东区</t>
    <phoneticPr fontId="1" type="noConversion"/>
  </si>
  <si>
    <t>南区</t>
    <phoneticPr fontId="1" type="noConversion"/>
  </si>
  <si>
    <t>西区</t>
    <phoneticPr fontId="1" type="noConversion"/>
  </si>
  <si>
    <t>东区</t>
    <phoneticPr fontId="1" type="noConversion"/>
  </si>
  <si>
    <t>北区</t>
    <phoneticPr fontId="1" type="noConversion"/>
  </si>
  <si>
    <t>东区</t>
    <phoneticPr fontId="1" type="noConversion"/>
  </si>
  <si>
    <t>东区</t>
    <phoneticPr fontId="1" type="noConversion"/>
  </si>
  <si>
    <t>北区</t>
    <phoneticPr fontId="1" type="noConversion"/>
  </si>
  <si>
    <t>西区</t>
    <phoneticPr fontId="1" type="noConversion"/>
  </si>
  <si>
    <t>北区</t>
    <phoneticPr fontId="1" type="noConversion"/>
  </si>
  <si>
    <t>东区</t>
    <phoneticPr fontId="1" type="noConversion"/>
  </si>
  <si>
    <t>北区</t>
    <phoneticPr fontId="1" type="noConversion"/>
  </si>
  <si>
    <t>西区</t>
    <phoneticPr fontId="1" type="noConversion"/>
  </si>
  <si>
    <t>城市区域对照表</t>
    <phoneticPr fontId="1" type="noConversion"/>
  </si>
  <si>
    <t>图书定价参考表</t>
    <phoneticPr fontId="1" type="noConversion"/>
  </si>
  <si>
    <t>销售额小计</t>
    <phoneticPr fontId="1" type="noConversion"/>
  </si>
  <si>
    <t>Contoso 公司销售统计报告</t>
    <phoneticPr fontId="1" type="noConversion"/>
  </si>
  <si>
    <t>2013年所有图书订单的销售额</t>
    <phoneticPr fontId="1" type="noConversion"/>
  </si>
  <si>
    <t>《MS Office高级应用》图书在2012年的总销售额</t>
    <phoneticPr fontId="1" type="noConversion"/>
  </si>
  <si>
    <t>隆华书店在2013年第3季度（7月1日~9月30日）的总销售额</t>
    <phoneticPr fontId="1" type="noConversion"/>
  </si>
  <si>
    <t>隆华书店在2012年的每月平均销售额（保留2位小数）</t>
    <phoneticPr fontId="1" type="noConversion"/>
  </si>
  <si>
    <t>2013年隆华书店销售额占公司全年销售总额的百分比（保留2位小数）</t>
    <phoneticPr fontId="1" type="noConversion"/>
  </si>
  <si>
    <t>所属区域</t>
  </si>
  <si>
    <t>北区</t>
  </si>
  <si>
    <t>行标签</t>
  </si>
  <si>
    <t>总计</t>
  </si>
  <si>
    <t>求和项:销售额小计</t>
  </si>
  <si>
    <t>南区</t>
  </si>
  <si>
    <t>西区</t>
  </si>
  <si>
    <t>东区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</si>
</sst>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¥&quot;#,##0.00;&quot;¥&quot;\-#,##0.00"/>
    <numFmt numFmtId="44" formatCode="_ &quot;¥&quot;* #,##0.00_ ;_ &quot;¥&quot;* \-#,##0.00_ ;_ &quot;¥&quot;* &quot;-&quot;??_ ;_ @_ "/>
    <numFmt numFmtId="176" formatCode="[$-F800]dddd\,\ mmmm\ dd\,\ yyyy"/>
    <numFmt numFmtId="177" formatCode="_ [$¥-804]* #,##0.00_ ;_ [$¥-804]* \-#,##0.00_ ;_ [$¥-804]* &quot;-&quot;??_ ;_ @_ "/>
    <numFmt numFmtId="178" formatCode="#,##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  <font>
      <sz val="18"/>
      <color theme="1"/>
      <name val="Arial Unicode MS"/>
      <family val="2"/>
      <charset val="134"/>
    </font>
    <font>
      <sz val="11"/>
      <color theme="1"/>
      <name val="宋体"/>
      <family val="2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4" fontId="0" fillId="0" borderId="0" xfId="0" applyNumberFormat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44" fontId="3" fillId="0" borderId="0" xfId="0" applyNumberFormat="1" applyFont="1">
      <alignment vertical="center"/>
    </xf>
    <xf numFmtId="0" fontId="4" fillId="0" borderId="0" xfId="0" applyFont="1">
      <alignment vertical="center"/>
    </xf>
    <xf numFmtId="44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7" fontId="4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pivotButton="1">
      <alignment vertical="center"/>
    </xf>
    <xf numFmtId="178" fontId="0" fillId="0" borderId="0" xfId="0" applyNumberFormat="1">
      <alignment vertical="center"/>
    </xf>
    <xf numFmtId="10" fontId="3" fillId="0" borderId="0" xfId="1" applyNumberFormat="1" applyFont="1">
      <alignment vertical="center"/>
    </xf>
    <xf numFmtId="17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28">
    <dxf>
      <numFmt numFmtId="178" formatCode="#,##0.00_ "/>
    </dxf>
    <dxf>
      <numFmt numFmtId="178" formatCode="#,##0.00_ "/>
    </dxf>
    <dxf>
      <numFmt numFmtId="178" formatCode="#,##0.00_ "/>
    </dxf>
    <dxf>
      <numFmt numFmtId="178" formatCode="#,##0.00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7" formatCode="_ [$¥-804]* #,##0.00_ ;_ [$¥-804]* \-#,##0.00_ ;_ [$¥-804]* &quot;-&quot;??_ ;_ @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34" formatCode="_ &quot;¥&quot;* #,##0.00_ ;_ &quot;¥&quot;* \-#,##0.00_ ;_ &quot;¥&quot;* &quot;-&quot;??_ ;_ @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11" formatCode="&quot;¥&quot;#,##0.00;&quot;¥&quot;\-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34" formatCode="_ &quot;¥&quot;* #,##0.00_ ;_ &quot;¥&quot;* \-#,##0.00_ ;_ &quot;¥&quot;* &quot;-&quot;??_ ;_ @_ 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176" formatCode="[$-F800]dddd\,\ mmmm\ dd\,\ yy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38100</xdr:rowOff>
    </xdr:from>
    <xdr:to>
      <xdr:col>6</xdr:col>
      <xdr:colOff>261707</xdr:colOff>
      <xdr:row>36</xdr:row>
      <xdr:rowOff>114842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38100"/>
          <a:ext cx="3938357" cy="624894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微软用户" refreshedDate="42108.617928703701" createdVersion="4" refreshedVersion="4" minRefreshableVersion="3" recordCount="634">
  <cacheSource type="worksheet">
    <worksheetSource name="表1"/>
  </cacheSource>
  <cacheFields count="9">
    <cacheField name="订单编号" numFmtId="0">
      <sharedItems/>
    </cacheField>
    <cacheField name="日期" numFmtId="176">
      <sharedItems containsSemiMixedTypes="0" containsNonDate="0" containsDate="1" containsString="0" minDate="2012-01-02T00:00:00" maxDate="2013-11-01T00:00:00"/>
    </cacheField>
    <cacheField name="书店名称" numFmtId="0">
      <sharedItems/>
    </cacheField>
    <cacheField name="图书名称" numFmtId="0">
      <sharedItems count="17">
        <s v="《计算机基础及MS Office应用》"/>
        <s v="《嵌入式系统开发技术》"/>
        <s v="《操作系统原理》"/>
        <s v="《MySQL数据库程序设计》"/>
        <s v="《MS Office高级应用》"/>
        <s v="《网络技术》"/>
        <s v="《数据库原理》"/>
        <s v="《VB语言程序设计》"/>
        <s v="《数据库技术》"/>
        <s v="《软件测试技术》"/>
        <s v="《计算机组成与接口》"/>
        <s v="《计算机基础及Photoshop应用》"/>
        <s v="《C语言程序设计》"/>
        <s v="《信息安全技术》"/>
        <s v="《Java语言程序设计》"/>
        <s v="《Access数据库程序设计》"/>
        <s v="《软件工程》"/>
      </sharedItems>
    </cacheField>
    <cacheField name="单价" numFmtId="44">
      <sharedItems containsSemiMixedTypes="0" containsString="0" containsNumber="1" minValue="34.9" maxValue="44.5"/>
    </cacheField>
    <cacheField name="销量（本）" numFmtId="0">
      <sharedItems containsSemiMixedTypes="0" containsString="0" containsNumber="1" containsInteger="1" minValue="1" maxValue="62"/>
    </cacheField>
    <cacheField name="发货地址" numFmtId="0">
      <sharedItems/>
    </cacheField>
    <cacheField name="所属区域" numFmtId="0">
      <sharedItems count="4">
        <s v="南区"/>
        <s v="东区"/>
        <s v="西区"/>
        <s v="北区"/>
      </sharedItems>
    </cacheField>
    <cacheField name="销售额小计" numFmtId="7">
      <sharedItems containsSemiMixedTypes="0" containsString="0" containsNumber="1" minValue="44.5" maxValue="2331.6030000000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4">
  <r>
    <s v="BTW-08001"/>
    <d v="2012-01-02T00:00:00"/>
    <s v="鼎盛书店"/>
    <x v="0"/>
    <n v="41.3"/>
    <n v="12"/>
    <s v="福建省厦门市思明区莲岳路118号中烟大厦1702室"/>
    <x v="0"/>
    <n v="495.59999999999997"/>
  </r>
  <r>
    <s v="BTW-08002"/>
    <d v="2012-01-04T00:00:00"/>
    <s v="博达书店"/>
    <x v="1"/>
    <n v="43.9"/>
    <n v="20"/>
    <s v="广东省深圳市南山区蛇口港湾大道2号"/>
    <x v="0"/>
    <n v="878"/>
  </r>
  <r>
    <s v="BTW-08003"/>
    <d v="2012-01-04T00:00:00"/>
    <s v="博达书店"/>
    <x v="2"/>
    <n v="41.1"/>
    <n v="41"/>
    <s v="上海市闵行区浦星路699号"/>
    <x v="1"/>
    <n v="1567.1430000000003"/>
  </r>
  <r>
    <s v="BTW-08004"/>
    <d v="2012-01-05T00:00:00"/>
    <s v="博达书店"/>
    <x v="3"/>
    <n v="39.200000000000003"/>
    <n v="21"/>
    <s v="上海市浦东新区世纪大道100号上海环球金融中心56楼"/>
    <x v="1"/>
    <n v="823.2"/>
  </r>
  <r>
    <s v="BTW-08005"/>
    <d v="2012-01-06T00:00:00"/>
    <s v="鼎盛书店"/>
    <x v="4"/>
    <n v="36.299999999999997"/>
    <n v="32"/>
    <s v="海南省海口市琼山区红城湖路22号"/>
    <x v="0"/>
    <n v="1161.5999999999999"/>
  </r>
  <r>
    <s v="BTW-08006"/>
    <d v="2012-01-09T00:00:00"/>
    <s v="鼎盛书店"/>
    <x v="5"/>
    <n v="34.9"/>
    <n v="22"/>
    <s v="云南省昆明市官渡区拓东路6号"/>
    <x v="2"/>
    <n v="767.8"/>
  </r>
  <r>
    <s v="BTW-08600"/>
    <d v="2012-07-13T00:00:00"/>
    <s v="鼎盛书店"/>
    <x v="6"/>
    <n v="43.2"/>
    <n v="49"/>
    <s v="北京市石河子市石河子信息办公室"/>
    <x v="3"/>
    <n v="1968.624"/>
  </r>
  <r>
    <s v="BTW-08601"/>
    <d v="2012-07-14T00:00:00"/>
    <s v="博达书店"/>
    <x v="7"/>
    <n v="39.799999999999997"/>
    <n v="20"/>
    <s v="重庆市渝中区中山三路155号"/>
    <x v="2"/>
    <n v="796"/>
  </r>
  <r>
    <s v="BTW-08007"/>
    <d v="2012-01-09T00:00:00"/>
    <s v="博达书店"/>
    <x v="8"/>
    <n v="40.5"/>
    <n v="12"/>
    <s v="广东省深圳市龙岗区坂田"/>
    <x v="0"/>
    <n v="486"/>
  </r>
  <r>
    <s v="BTW-08008"/>
    <d v="2012-01-10T00:00:00"/>
    <s v="鼎盛书店"/>
    <x v="9"/>
    <n v="44.5"/>
    <n v="32"/>
    <s v="江西省南昌市西湖区洪城路289号"/>
    <x v="1"/>
    <n v="1424"/>
  </r>
  <r>
    <s v="BTW-08009"/>
    <d v="2012-01-10T00:00:00"/>
    <s v="博达书店"/>
    <x v="10"/>
    <n v="37.799999999999997"/>
    <n v="43"/>
    <s v="北京市海淀区东北旺西路8号"/>
    <x v="3"/>
    <n v="1511.6219999999998"/>
  </r>
  <r>
    <s v="BTW-08010"/>
    <d v="2012-01-11T00:00:00"/>
    <s v="隆华书店"/>
    <x v="11"/>
    <n v="42.5"/>
    <n v="22"/>
    <s v="北京市西城区西绒线胡同51号中国会"/>
    <x v="3"/>
    <n v="935"/>
  </r>
  <r>
    <s v="BTW-08011"/>
    <d v="2012-01-11T00:00:00"/>
    <s v="鼎盛书店"/>
    <x v="12"/>
    <n v="39.4"/>
    <n v="31"/>
    <s v="贵州省贵阳市云岩区中山西路51号"/>
    <x v="2"/>
    <n v="1221.3999999999999"/>
  </r>
  <r>
    <s v="BTW-08012"/>
    <d v="2012-01-12T00:00:00"/>
    <s v="隆华书店"/>
    <x v="13"/>
    <n v="36.799999999999997"/>
    <n v="19"/>
    <s v="贵州省贵阳市中山西路51号"/>
    <x v="2"/>
    <n v="699.19999999999993"/>
  </r>
  <r>
    <s v="BTW-08013"/>
    <d v="2012-01-12T00:00:00"/>
    <s v="鼎盛书店"/>
    <x v="6"/>
    <n v="43.2"/>
    <n v="43"/>
    <s v="辽宁省大连中山区长江路123号大连日航酒店4层清苑厅"/>
    <x v="3"/>
    <n v="1727.568"/>
  </r>
  <r>
    <s v="BTW-08014"/>
    <d v="2012-01-13T00:00:00"/>
    <s v="隆华书店"/>
    <x v="7"/>
    <n v="39.799999999999997"/>
    <n v="39"/>
    <s v="四川省成都市城市名人酒店"/>
    <x v="2"/>
    <n v="1552.1999999999998"/>
  </r>
  <r>
    <s v="BTW-08015"/>
    <d v="2012-01-15T00:00:00"/>
    <s v="鼎盛书店"/>
    <x v="14"/>
    <n v="40.6"/>
    <n v="30"/>
    <s v="山西省大同市南城墙永泰西门"/>
    <x v="3"/>
    <n v="1218"/>
  </r>
  <r>
    <s v="BTW-08016"/>
    <d v="2012-01-16T00:00:00"/>
    <s v="鼎盛书店"/>
    <x v="15"/>
    <n v="38.6"/>
    <n v="43"/>
    <s v="浙江省杭州市西湖区北山路78号香格里拉饭店东楼1栋555房"/>
    <x v="1"/>
    <n v="1543.614"/>
  </r>
  <r>
    <s v="BTW-08017"/>
    <d v="2012-01-16T00:00:00"/>
    <s v="鼎盛书店"/>
    <x v="16"/>
    <n v="39.299999999999997"/>
    <n v="40"/>
    <s v="浙江省杭州市西湖区紫金港路21号"/>
    <x v="1"/>
    <n v="1461.96"/>
  </r>
  <r>
    <s v="BTW-08018"/>
    <d v="2012-01-17T00:00:00"/>
    <s v="鼎盛书店"/>
    <x v="0"/>
    <n v="41.3"/>
    <n v="44"/>
    <s v="北京市西城区阜成门外大街29号"/>
    <x v="3"/>
    <n v="1689.9959999999999"/>
  </r>
  <r>
    <s v="BTW-08019"/>
    <d v="2012-01-18T00:00:00"/>
    <s v="博达书店"/>
    <x v="1"/>
    <n v="43.9"/>
    <n v="33"/>
    <s v="福建省厦门市软件园二期观日路44号9楼"/>
    <x v="0"/>
    <n v="1448.7"/>
  </r>
  <r>
    <s v="BTW-08020"/>
    <d v="2012-01-19T00:00:00"/>
    <s v="鼎盛书店"/>
    <x v="2"/>
    <n v="41.1"/>
    <n v="35"/>
    <s v="广东省广州市天河区黄埔大道666号"/>
    <x v="0"/>
    <n v="1438.5"/>
  </r>
  <r>
    <s v="BTW-08021"/>
    <d v="2012-01-22T00:00:00"/>
    <s v="博达书店"/>
    <x v="3"/>
    <n v="39.200000000000003"/>
    <n v="22"/>
    <s v="广东省广州市天河区林和西路1号广州国际贸易中心42层"/>
    <x v="0"/>
    <n v="862.40000000000009"/>
  </r>
  <r>
    <s v="BTW-08022"/>
    <d v="2012-01-23T00:00:00"/>
    <s v="博达书店"/>
    <x v="4"/>
    <n v="36.299999999999997"/>
    <n v="38"/>
    <s v="江苏省南京市白下区汉中路89号"/>
    <x v="1"/>
    <n v="1379.3999999999999"/>
  </r>
  <r>
    <s v="BTW-08023"/>
    <d v="2012-01-24T00:00:00"/>
    <s v="隆华书店"/>
    <x v="5"/>
    <n v="34.9"/>
    <n v="20"/>
    <s v="天津市和平区南京路189号"/>
    <x v="3"/>
    <n v="698"/>
  </r>
  <r>
    <s v="BTW-08024"/>
    <d v="2012-01-24T00:00:00"/>
    <s v="鼎盛书店"/>
    <x v="8"/>
    <n v="40.5"/>
    <n v="32"/>
    <s v="山东省青岛市颐中皇冠假日酒店三层多功能厅"/>
    <x v="3"/>
    <n v="1296"/>
  </r>
  <r>
    <s v="BTW-08025"/>
    <d v="2012-01-25T00:00:00"/>
    <s v="鼎盛书店"/>
    <x v="9"/>
    <n v="44.5"/>
    <n v="19"/>
    <s v="广东省东莞市新城市商务中心区会展北路"/>
    <x v="0"/>
    <n v="845.5"/>
  </r>
  <r>
    <s v="BTW-08026"/>
    <d v="2012-01-26T00:00:00"/>
    <s v="隆华书店"/>
    <x v="10"/>
    <n v="37.799999999999997"/>
    <n v="38"/>
    <s v="北京市石河子市石河子信息办公室"/>
    <x v="3"/>
    <n v="1436.3999999999999"/>
  </r>
  <r>
    <s v="BTW-08027"/>
    <d v="2012-01-26T00:00:00"/>
    <s v="鼎盛书店"/>
    <x v="11"/>
    <n v="42.5"/>
    <n v="29"/>
    <s v="重庆市渝中区中山三路155号"/>
    <x v="2"/>
    <n v="1232.5"/>
  </r>
  <r>
    <s v="BTW-08028"/>
    <d v="2012-01-29T00:00:00"/>
    <s v="鼎盛书店"/>
    <x v="12"/>
    <n v="39.4"/>
    <n v="45"/>
    <s v="北京市利星行广场微软大厦206体验中心"/>
    <x v="3"/>
    <n v="1648.89"/>
  </r>
  <r>
    <s v="BTW-08029"/>
    <d v="2012-01-30T00:00:00"/>
    <s v="鼎盛书店"/>
    <x v="13"/>
    <n v="36.799999999999997"/>
    <n v="15"/>
    <s v="上海市延安东路100号联谊大厦20楼"/>
    <x v="1"/>
    <n v="552"/>
  </r>
  <r>
    <s v="BTW-08030"/>
    <d v="2012-01-31T00:00:00"/>
    <s v="鼎盛书店"/>
    <x v="6"/>
    <n v="43.2"/>
    <n v="27"/>
    <s v="上海市天平宾馆6层"/>
    <x v="1"/>
    <n v="1166.4000000000001"/>
  </r>
  <r>
    <s v="BTW-08031"/>
    <d v="2012-01-31T00:00:00"/>
    <s v="隆华书店"/>
    <x v="7"/>
    <n v="39.799999999999997"/>
    <n v="34"/>
    <s v="山东省济南市经四小纬二路"/>
    <x v="3"/>
    <n v="1353.1999999999998"/>
  </r>
  <r>
    <s v="BTW-08032"/>
    <d v="2012-02-01T00:00:00"/>
    <s v="博达书店"/>
    <x v="14"/>
    <n v="40.6"/>
    <n v="18"/>
    <s v="吉林省长春市东南湖大路1281号"/>
    <x v="3"/>
    <n v="730.80000000000007"/>
  </r>
  <r>
    <s v="BTW-08033"/>
    <d v="2012-02-01T00:00:00"/>
    <s v="隆华书店"/>
    <x v="15"/>
    <n v="38.6"/>
    <n v="15"/>
    <s v="河北省廊坊市经济技术开发区华祥路66号"/>
    <x v="3"/>
    <n v="579"/>
  </r>
  <r>
    <s v="BTW-08034"/>
    <d v="2012-02-02T00:00:00"/>
    <s v="博达书店"/>
    <x v="16"/>
    <n v="39.299999999999997"/>
    <n v="11"/>
    <s v="广东省珠海市香洲人民东路121号"/>
    <x v="0"/>
    <n v="432.29999999999995"/>
  </r>
  <r>
    <s v="BTW-08035"/>
    <d v="2012-02-05T00:00:00"/>
    <s v="鼎盛书店"/>
    <x v="8"/>
    <n v="40.5"/>
    <n v="30"/>
    <s v="广东省广州市天河区林和西路167号"/>
    <x v="0"/>
    <n v="1215"/>
  </r>
  <r>
    <s v="BTW-08036"/>
    <d v="2012-02-06T00:00:00"/>
    <s v="鼎盛书店"/>
    <x v="9"/>
    <n v="44.5"/>
    <n v="48"/>
    <s v="天津市河西区友谊北路银丰花园"/>
    <x v="3"/>
    <n v="1986.4800000000002"/>
  </r>
  <r>
    <s v="BTW-08037"/>
    <d v="2012-02-07T00:00:00"/>
    <s v="鼎盛书店"/>
    <x v="10"/>
    <n v="37.799999999999997"/>
    <n v="3"/>
    <s v="陕西省西安市南大街30号中大国际大厦605室"/>
    <x v="3"/>
    <n v="113.39999999999999"/>
  </r>
  <r>
    <s v="BTW-08038"/>
    <d v="2012-02-08T00:00:00"/>
    <s v="博达书店"/>
    <x v="11"/>
    <n v="42.5"/>
    <n v="22"/>
    <s v="北京市海淀区知春路113银网中心A座"/>
    <x v="3"/>
    <n v="935"/>
  </r>
  <r>
    <s v="BTW-08039"/>
    <d v="2012-02-09T00:00:00"/>
    <s v="鼎盛书店"/>
    <x v="12"/>
    <n v="39.4"/>
    <n v="3"/>
    <s v="湖北省武汉市经济技术开发区东风大道10号"/>
    <x v="1"/>
    <n v="118.19999999999999"/>
  </r>
  <r>
    <s v="BTW-08040"/>
    <d v="2012-02-10T00:00:00"/>
    <s v="隆华书店"/>
    <x v="0"/>
    <n v="41.3"/>
    <n v="30"/>
    <s v="江苏省扬州市汶河北路42号蓝天大厦"/>
    <x v="1"/>
    <n v="1239"/>
  </r>
  <r>
    <s v="BTW-08041"/>
    <d v="2012-02-12T00:00:00"/>
    <s v="鼎盛书店"/>
    <x v="1"/>
    <n v="43.9"/>
    <n v="25"/>
    <s v="四川省成都市人民南路一段86号城市之心27楼A座"/>
    <x v="2"/>
    <n v="1097.5"/>
  </r>
  <r>
    <s v="BTW-08042"/>
    <d v="2012-02-13T00:00:00"/>
    <s v="隆华书店"/>
    <x v="2"/>
    <n v="41.1"/>
    <n v="13"/>
    <s v="四川省绵阳市绵山路64号"/>
    <x v="2"/>
    <n v="534.30000000000007"/>
  </r>
  <r>
    <s v="BTW-08043"/>
    <d v="2012-02-14T00:00:00"/>
    <s v="鼎盛书店"/>
    <x v="3"/>
    <n v="39.200000000000003"/>
    <n v="17"/>
    <s v="江苏省南京市汉中路2号金陵饭店"/>
    <x v="1"/>
    <n v="666.40000000000009"/>
  </r>
  <r>
    <s v="BTW-08044"/>
    <d v="2012-02-14T00:00:00"/>
    <s v="博达书店"/>
    <x v="4"/>
    <n v="36.299999999999997"/>
    <n v="47"/>
    <s v="重庆市渝州路68号"/>
    <x v="2"/>
    <n v="1586.673"/>
  </r>
  <r>
    <s v="BTW-08045"/>
    <d v="2012-02-15T00:00:00"/>
    <s v="鼎盛书店"/>
    <x v="5"/>
    <n v="34.9"/>
    <n v="10"/>
    <s v="广东省惠州市巽寮喜来登酒店"/>
    <x v="0"/>
    <n v="349"/>
  </r>
  <r>
    <s v="BTW-08046"/>
    <d v="2012-02-15T00:00:00"/>
    <s v="鼎盛书店"/>
    <x v="8"/>
    <n v="40.5"/>
    <n v="3"/>
    <s v="福建省厦门市湖里区湖里高新科技园361度大厦"/>
    <x v="0"/>
    <n v="121.5"/>
  </r>
  <r>
    <s v="BTW-08047"/>
    <d v="2012-02-16T00:00:00"/>
    <s v="鼎盛书店"/>
    <x v="9"/>
    <n v="44.5"/>
    <n v="8"/>
    <s v="北京市东城区朝阳门北大街1号"/>
    <x v="3"/>
    <n v="356"/>
  </r>
  <r>
    <s v="BTW-08048"/>
    <d v="2012-02-19T00:00:00"/>
    <s v="鼎盛书店"/>
    <x v="10"/>
    <n v="37.799999999999997"/>
    <n v="36"/>
    <s v="上海市静安区华山路250号，上海希尔顿酒店"/>
    <x v="1"/>
    <n v="1360.8"/>
  </r>
  <r>
    <s v="BTW-08049"/>
    <d v="2012-02-20T00:00:00"/>
    <s v="鼎盛书店"/>
    <x v="11"/>
    <n v="42.5"/>
    <n v="37"/>
    <s v="安徽省合肥市蜀山经济开发区创业大道3号创业大道3号"/>
    <x v="1"/>
    <n v="1572.5"/>
  </r>
  <r>
    <s v="BTW-08050"/>
    <d v="2012-02-20T00:00:00"/>
    <s v="鼎盛书店"/>
    <x v="12"/>
    <n v="39.4"/>
    <n v="22"/>
    <s v="北京市海淀区永嘉北路6号"/>
    <x v="3"/>
    <n v="866.8"/>
  </r>
  <r>
    <s v="BTW-08051"/>
    <d v="2012-02-22T00:00:00"/>
    <s v="博达书店"/>
    <x v="13"/>
    <n v="36.799999999999997"/>
    <n v="7"/>
    <s v="河北省保定市朝阳南大街2266号"/>
    <x v="3"/>
    <n v="257.59999999999997"/>
  </r>
  <r>
    <s v="BTW-08052"/>
    <d v="2012-02-22T00:00:00"/>
    <s v="鼎盛书店"/>
    <x v="6"/>
    <n v="43.2"/>
    <n v="30"/>
    <s v="天津市武清开发区新源道北18号"/>
    <x v="3"/>
    <n v="1296"/>
  </r>
  <r>
    <s v="BTW-08053"/>
    <d v="2012-02-23T00:00:00"/>
    <s v="隆华书店"/>
    <x v="7"/>
    <n v="39.799999999999997"/>
    <n v="21"/>
    <s v="浙江省苏州市阊胥路483号创元科技园金阊软件园5号楼5101室"/>
    <x v="1"/>
    <n v="835.8"/>
  </r>
  <r>
    <s v="BTW-08054"/>
    <d v="2012-02-27T00:00:00"/>
    <s v="博达书店"/>
    <x v="14"/>
    <n v="40.6"/>
    <n v="31"/>
    <s v="江西省南昌市高新区京东大道698号"/>
    <x v="1"/>
    <n v="1258.6000000000001"/>
  </r>
  <r>
    <s v="BTW-08055"/>
    <d v="2012-02-27T00:00:00"/>
    <s v="鼎盛书店"/>
    <x v="15"/>
    <n v="38.6"/>
    <n v="48"/>
    <s v="广东省佛山市顺德区容桂高新技术开发区建业中路13号"/>
    <x v="0"/>
    <n v="1723.1040000000003"/>
  </r>
  <r>
    <s v="BTW-08056"/>
    <d v="2012-03-01T00:00:00"/>
    <s v="隆华书店"/>
    <x v="16"/>
    <n v="39.299999999999997"/>
    <n v="15"/>
    <s v="辽宁省沈阳市和平区青年大街390号"/>
    <x v="3"/>
    <n v="589.5"/>
  </r>
  <r>
    <s v="BTW-08057"/>
    <d v="2012-03-01T00:00:00"/>
    <s v="隆华书店"/>
    <x v="8"/>
    <n v="40.5"/>
    <n v="12"/>
    <s v="福建省福州市湖东路中山大厦，兴业银行"/>
    <x v="0"/>
    <n v="486"/>
  </r>
  <r>
    <s v="BTW-08058"/>
    <d v="2012-03-02T00:00:00"/>
    <s v="隆华书店"/>
    <x v="9"/>
    <n v="44.5"/>
    <n v="23"/>
    <s v="辽宁省大连市烟草专卖局（大连市五四路26号）"/>
    <x v="3"/>
    <n v="1023.5"/>
  </r>
  <r>
    <s v="BTW-08059"/>
    <d v="2012-03-02T00:00:00"/>
    <s v="隆华书店"/>
    <x v="10"/>
    <n v="37.799999999999997"/>
    <n v="41"/>
    <s v="浙江省滨江区南环路3758号"/>
    <x v="1"/>
    <n v="1441.3139999999999"/>
  </r>
  <r>
    <s v="BTW-08060"/>
    <d v="2012-03-02T00:00:00"/>
    <s v="博达书店"/>
    <x v="11"/>
    <n v="42.5"/>
    <n v="29"/>
    <s v="北京市西城区宣武门西大街32号"/>
    <x v="3"/>
    <n v="1232.5"/>
  </r>
  <r>
    <s v="BTW-08061"/>
    <d v="2012-03-06T00:00:00"/>
    <s v="博达书店"/>
    <x v="12"/>
    <n v="39.4"/>
    <n v="14"/>
    <s v="湖北省武汉市宝丰路6号香溢大酒店20楼"/>
    <x v="1"/>
    <n v="551.6"/>
  </r>
  <r>
    <s v="BTW-08062"/>
    <d v="2012-03-07T00:00:00"/>
    <s v="鼎盛书店"/>
    <x v="13"/>
    <n v="36.799999999999997"/>
    <n v="23"/>
    <s v="河南省郑州金水区金水路115号"/>
    <x v="3"/>
    <n v="846.4"/>
  </r>
  <r>
    <s v="BTW-08063"/>
    <d v="2012-03-08T00:00:00"/>
    <s v="鼎盛书店"/>
    <x v="6"/>
    <n v="43.2"/>
    <n v="2"/>
    <s v="重庆市北部新区高新园星光大道天王星A1座"/>
    <x v="2"/>
    <n v="86.4"/>
  </r>
  <r>
    <s v="BTW-08064"/>
    <d v="2012-03-09T00:00:00"/>
    <s v="鼎盛书店"/>
    <x v="7"/>
    <n v="39.799999999999997"/>
    <n v="7"/>
    <s v="上海市浦东上丰路1111号"/>
    <x v="1"/>
    <n v="278.59999999999997"/>
  </r>
  <r>
    <s v="BTW-08065"/>
    <d v="2012-03-10T00:00:00"/>
    <s v="博达书店"/>
    <x v="14"/>
    <n v="40.6"/>
    <n v="8"/>
    <s v="北京市方恒假日酒店5号会议室"/>
    <x v="3"/>
    <n v="324.8"/>
  </r>
  <r>
    <s v="BTW-08066"/>
    <d v="2012-03-12T00:00:00"/>
    <s v="鼎盛书店"/>
    <x v="15"/>
    <n v="38.6"/>
    <n v="23"/>
    <s v="浙江省嘉兴市南湖区亚中路1号"/>
    <x v="1"/>
    <n v="887.80000000000007"/>
  </r>
  <r>
    <s v="BTW-08067"/>
    <d v="2012-03-13T00:00:00"/>
    <s v="隆华书店"/>
    <x v="16"/>
    <n v="39.299999999999997"/>
    <n v="47"/>
    <s v="上海市静安区海防路555号同乐坊11号楼3楼"/>
    <x v="1"/>
    <n v="1717.8029999999999"/>
  </r>
  <r>
    <s v="BTW-08068"/>
    <d v="2012-03-14T00:00:00"/>
    <s v="隆华书店"/>
    <x v="4"/>
    <n v="36.299999999999997"/>
    <n v="9"/>
    <s v="陕西省西安市曲江南路曲江文化大厦1903室"/>
    <x v="3"/>
    <n v="326.7"/>
  </r>
  <r>
    <s v="BTW-08069"/>
    <d v="2012-03-15T00:00:00"/>
    <s v="隆华书店"/>
    <x v="5"/>
    <n v="34.9"/>
    <n v="49"/>
    <s v="广东省广州市珠江新城广东移动全球通大厦"/>
    <x v="0"/>
    <n v="1590.393"/>
  </r>
  <r>
    <s v="BTW-08070"/>
    <d v="2012-03-15T00:00:00"/>
    <s v="鼎盛书店"/>
    <x v="8"/>
    <n v="40.5"/>
    <n v="29"/>
    <s v="吉林省长春市青荫路435号"/>
    <x v="3"/>
    <n v="1174.5"/>
  </r>
  <r>
    <s v="BTW-08071"/>
    <d v="2012-03-16T00:00:00"/>
    <s v="博达书店"/>
    <x v="9"/>
    <n v="44.5"/>
    <n v="11"/>
    <s v="广东省广州市机场路278号"/>
    <x v="0"/>
    <n v="489.5"/>
  </r>
  <r>
    <s v="BTW-08072"/>
    <d v="2012-03-16T00:00:00"/>
    <s v="鼎盛书店"/>
    <x v="10"/>
    <n v="37.799999999999997"/>
    <n v="40"/>
    <s v="浙江省苏州市工业园区苏虹东路288号"/>
    <x v="1"/>
    <n v="1406.1599999999999"/>
  </r>
  <r>
    <s v="BTW-08073"/>
    <d v="2012-03-19T00:00:00"/>
    <s v="鼎盛书店"/>
    <x v="11"/>
    <n v="42.5"/>
    <n v="38"/>
    <s v="北京市西城区宣武门西大街32号"/>
    <x v="3"/>
    <n v="1615"/>
  </r>
  <r>
    <s v="BTW-08074"/>
    <d v="2012-03-20T00:00:00"/>
    <s v="博达书店"/>
    <x v="12"/>
    <n v="39.4"/>
    <n v="37"/>
    <s v="北京市国家会议中心"/>
    <x v="3"/>
    <n v="1457.8"/>
  </r>
  <r>
    <s v="BTW-08075"/>
    <d v="2012-03-21T00:00:00"/>
    <s v="鼎盛书店"/>
    <x v="13"/>
    <n v="36.799999999999997"/>
    <n v="20"/>
    <s v="北京市朝阳区光华路2号阳光100G座上海文广大夏7层"/>
    <x v="3"/>
    <n v="736"/>
  </r>
  <r>
    <s v="BTW-08076"/>
    <d v="2012-03-21T00:00:00"/>
    <s v="隆华书店"/>
    <x v="6"/>
    <n v="43.2"/>
    <n v="4"/>
    <s v="北京市中关村微软MPR办公室"/>
    <x v="3"/>
    <n v="172.8"/>
  </r>
  <r>
    <s v="BTW-08077"/>
    <d v="2012-03-22T00:00:00"/>
    <s v="鼎盛书店"/>
    <x v="7"/>
    <n v="39.799999999999997"/>
    <n v="4"/>
    <s v="上海市虹桥区喜来登太平洋大饭店四层地中海厅"/>
    <x v="1"/>
    <n v="159.19999999999999"/>
  </r>
  <r>
    <s v="BTW-08078"/>
    <d v="2012-03-22T00:00:00"/>
    <s v="鼎盛书店"/>
    <x v="14"/>
    <n v="40.6"/>
    <n v="50"/>
    <s v="广东省深圳市嘉里建设广场2座12层体验中心"/>
    <x v="0"/>
    <n v="1887.9"/>
  </r>
  <r>
    <s v="BTW-08079"/>
    <d v="2012-03-23T00:00:00"/>
    <s v="鼎盛书店"/>
    <x v="15"/>
    <n v="38.6"/>
    <n v="9"/>
    <s v="上海市徐汇区虹桥路3号港汇中心二座10层10.072室"/>
    <x v="1"/>
    <n v="347.40000000000003"/>
  </r>
  <r>
    <s v="BTW-08080"/>
    <d v="2012-03-23T00:00:00"/>
    <s v="鼎盛书店"/>
    <x v="16"/>
    <n v="39.299999999999997"/>
    <n v="18"/>
    <s v="广东省广州市越秀区白云路18号4楼405室"/>
    <x v="0"/>
    <n v="707.4"/>
  </r>
  <r>
    <s v="BTW-08081"/>
    <d v="2012-03-27T00:00:00"/>
    <s v="隆华书店"/>
    <x v="8"/>
    <n v="40.5"/>
    <n v="2"/>
    <s v="浙江省杭州市大厦武林广场1号"/>
    <x v="1"/>
    <n v="81"/>
  </r>
  <r>
    <s v="BTW-08082"/>
    <d v="2012-03-27T00:00:00"/>
    <s v="隆华书店"/>
    <x v="9"/>
    <n v="44.5"/>
    <n v="26"/>
    <s v="四川省成都市世纪城路936号"/>
    <x v="2"/>
    <n v="1157"/>
  </r>
  <r>
    <s v="BTW-08083"/>
    <d v="2012-03-28T00:00:00"/>
    <s v="隆华书店"/>
    <x v="10"/>
    <n v="37.799999999999997"/>
    <n v="19"/>
    <s v="山东省太仓市上海东路288号"/>
    <x v="3"/>
    <n v="718.19999999999993"/>
  </r>
  <r>
    <s v="BTW-08084"/>
    <d v="2012-03-28T00:00:00"/>
    <s v="鼎盛书店"/>
    <x v="11"/>
    <n v="42.5"/>
    <n v="23"/>
    <s v="江苏省江阴市新桥镇陶新中路8号"/>
    <x v="1"/>
    <n v="977.5"/>
  </r>
  <r>
    <s v="BTW-08085"/>
    <d v="2012-03-29T00:00:00"/>
    <s v="鼎盛书店"/>
    <x v="12"/>
    <n v="39.4"/>
    <n v="40"/>
    <s v="浙江省嘉兴市环城南路393号"/>
    <x v="1"/>
    <n v="1465.68"/>
  </r>
  <r>
    <s v="BTW-08086"/>
    <d v="2012-03-30T00:00:00"/>
    <s v="隆华书店"/>
    <x v="0"/>
    <n v="41.3"/>
    <n v="40"/>
    <s v="贵州省贵阳市云岩区安云路樱花巷20号"/>
    <x v="2"/>
    <n v="1536.36"/>
  </r>
  <r>
    <s v="BTW-08087"/>
    <d v="2012-03-31T00:00:00"/>
    <s v="隆华书店"/>
    <x v="1"/>
    <n v="43.9"/>
    <n v="48"/>
    <s v="浙江省苏州市干将西路1296号"/>
    <x v="1"/>
    <n v="1959.6959999999999"/>
  </r>
  <r>
    <s v="BTW-08088"/>
    <d v="2012-04-03T00:00:00"/>
    <s v="隆华书店"/>
    <x v="2"/>
    <n v="41.1"/>
    <n v="43"/>
    <s v="北京市香山饭店"/>
    <x v="3"/>
    <n v="1643.5890000000002"/>
  </r>
  <r>
    <s v="BTW-08089"/>
    <d v="2012-04-03T00:00:00"/>
    <s v="隆华书店"/>
    <x v="3"/>
    <n v="39.200000000000003"/>
    <n v="39"/>
    <s v="河南省郑州市金水区城东路289号"/>
    <x v="3"/>
    <n v="1528.8000000000002"/>
  </r>
  <r>
    <s v="BTW-08090"/>
    <d v="2012-04-04T00:00:00"/>
    <s v="隆华书店"/>
    <x v="4"/>
    <n v="36.299999999999997"/>
    <n v="48"/>
    <s v="山东省烟台市莱山区港城东大街299号"/>
    <x v="3"/>
    <n v="1620.432"/>
  </r>
  <r>
    <s v="BTW-08091"/>
    <d v="2012-04-05T00:00:00"/>
    <s v="隆华书店"/>
    <x v="5"/>
    <n v="34.9"/>
    <n v="42"/>
    <s v="云南省昆明市金鹰广场酒店"/>
    <x v="2"/>
    <n v="1363.194"/>
  </r>
  <r>
    <s v="BTW-08092"/>
    <d v="2012-04-06T00:00:00"/>
    <s v="博达书店"/>
    <x v="8"/>
    <n v="40.5"/>
    <n v="35"/>
    <s v="上海市长宁区福泉北路33号"/>
    <x v="1"/>
    <n v="1417.5"/>
  </r>
  <r>
    <s v="BTW-08093"/>
    <d v="2012-04-07T00:00:00"/>
    <s v="鼎盛书店"/>
    <x v="9"/>
    <n v="44.5"/>
    <n v="49"/>
    <s v="上海市国际贵都大饭店"/>
    <x v="1"/>
    <n v="2027.8650000000002"/>
  </r>
  <r>
    <s v="BTW-08094"/>
    <d v="2012-04-09T00:00:00"/>
    <s v="博达书店"/>
    <x v="10"/>
    <n v="37.799999999999997"/>
    <n v="28"/>
    <s v="山东省青岛市宁夏路288号青岛软件园3号楼501 微软青岛办事处"/>
    <x v="3"/>
    <n v="1058.3999999999999"/>
  </r>
  <r>
    <s v="BTW-08095"/>
    <d v="2012-04-10T00:00:00"/>
    <s v="鼎盛书店"/>
    <x v="11"/>
    <n v="42.5"/>
    <n v="19"/>
    <s v="甘肃省兰州市锦江阳光酒店东海厅"/>
    <x v="2"/>
    <n v="807.5"/>
  </r>
  <r>
    <s v="BTW-08096"/>
    <d v="2012-04-11T00:00:00"/>
    <s v="博达书店"/>
    <x v="12"/>
    <n v="39.4"/>
    <n v="43"/>
    <s v="浙江省银川市兴庆区北京东路477号柏悦酒店6楼中华厅"/>
    <x v="1"/>
    <n v="1575.6060000000002"/>
  </r>
  <r>
    <s v="BTW-08097"/>
    <d v="2012-04-12T00:00:00"/>
    <s v="鼎盛书店"/>
    <x v="13"/>
    <n v="36.799999999999997"/>
    <n v="39"/>
    <s v="北京市东城区和平里中街12号"/>
    <x v="3"/>
    <n v="1435.1999999999998"/>
  </r>
  <r>
    <s v="BTW-08098"/>
    <d v="2012-04-13T00:00:00"/>
    <s v="鼎盛书店"/>
    <x v="6"/>
    <n v="43.2"/>
    <n v="7"/>
    <s v="河南省郑州市金水东路与民生路"/>
    <x v="3"/>
    <n v="302.40000000000003"/>
  </r>
  <r>
    <s v="BTW-08099"/>
    <d v="2012-04-13T00:00:00"/>
    <s v="博达书店"/>
    <x v="7"/>
    <n v="39.799999999999997"/>
    <n v="24"/>
    <s v="上海市徐汇区港汇中心二座微软公司9楼"/>
    <x v="1"/>
    <n v="955.19999999999993"/>
  </r>
  <r>
    <s v="BTW-08100"/>
    <d v="2012-04-17T00:00:00"/>
    <s v="博达书店"/>
    <x v="14"/>
    <n v="40.6"/>
    <n v="9"/>
    <s v="北京市西城区西绒线胡同51号中国会"/>
    <x v="3"/>
    <n v="365.40000000000003"/>
  </r>
  <r>
    <s v="BTW-08101"/>
    <d v="2012-04-19T00:00:00"/>
    <s v="鼎盛书店"/>
    <x v="15"/>
    <n v="38.6"/>
    <n v="50"/>
    <s v="贵州省贵阳市云岩区中山西路51号"/>
    <x v="2"/>
    <n v="1794.9"/>
  </r>
  <r>
    <s v="BTW-08102"/>
    <d v="2012-04-20T00:00:00"/>
    <s v="鼎盛书店"/>
    <x v="16"/>
    <n v="39.299999999999997"/>
    <n v="43"/>
    <s v="贵州省贵阳市中山西路51号"/>
    <x v="2"/>
    <n v="1571.607"/>
  </r>
  <r>
    <s v="BTW-08103"/>
    <d v="2012-04-21T00:00:00"/>
    <s v="隆华书店"/>
    <x v="13"/>
    <n v="36.799999999999997"/>
    <n v="31"/>
    <s v="辽宁省大连中山区长江路123号大连日航酒店4层清苑厅"/>
    <x v="3"/>
    <n v="1140.8"/>
  </r>
  <r>
    <s v="BTW-08104"/>
    <d v="2012-04-24T00:00:00"/>
    <s v="博达书店"/>
    <x v="6"/>
    <n v="43.2"/>
    <n v="48"/>
    <s v="四川省成都市城市名人酒店"/>
    <x v="2"/>
    <n v="1928.4480000000001"/>
  </r>
  <r>
    <s v="BTW-08105"/>
    <d v="2012-04-25T00:00:00"/>
    <s v="隆华书店"/>
    <x v="7"/>
    <n v="39.799999999999997"/>
    <n v="43"/>
    <s v="山西省大同市南城墙永泰西门"/>
    <x v="3"/>
    <n v="1591.6019999999999"/>
  </r>
  <r>
    <s v="BTW-08106"/>
    <d v="2012-04-25T00:00:00"/>
    <s v="博达书店"/>
    <x v="14"/>
    <n v="40.6"/>
    <n v="7"/>
    <s v="浙江省杭州市西湖区北山路78号香格里拉饭店东楼1栋555房"/>
    <x v="1"/>
    <n v="284.2"/>
  </r>
  <r>
    <s v="BTW-08107"/>
    <d v="2012-04-26T00:00:00"/>
    <s v="隆华书店"/>
    <x v="15"/>
    <n v="38.6"/>
    <n v="4"/>
    <s v="浙江省杭州市西湖区紫金港路21号"/>
    <x v="1"/>
    <n v="154.4"/>
  </r>
  <r>
    <s v="BTW-08108"/>
    <d v="2012-04-26T00:00:00"/>
    <s v="博达书店"/>
    <x v="16"/>
    <n v="39.299999999999997"/>
    <n v="42"/>
    <s v="北京市西城区阜成门外大街29号"/>
    <x v="3"/>
    <n v="1535.058"/>
  </r>
  <r>
    <s v="BTW-08109"/>
    <d v="2012-04-28T00:00:00"/>
    <s v="鼎盛书店"/>
    <x v="8"/>
    <n v="40.5"/>
    <n v="3"/>
    <s v="福建省厦门市软件园二期观日路44号9楼"/>
    <x v="0"/>
    <n v="121.5"/>
  </r>
  <r>
    <s v="BTW-08110"/>
    <d v="2012-04-30T00:00:00"/>
    <s v="博达书店"/>
    <x v="9"/>
    <n v="44.5"/>
    <n v="45"/>
    <s v="广东省广州市天河区黄埔大道666号"/>
    <x v="0"/>
    <n v="1862.3250000000003"/>
  </r>
  <r>
    <s v="BTW-08111"/>
    <d v="2012-05-01T00:00:00"/>
    <s v="鼎盛书店"/>
    <x v="10"/>
    <n v="37.799999999999997"/>
    <n v="43"/>
    <s v="广东省广州市天河区林和西路1号广州国际贸易中心42层"/>
    <x v="0"/>
    <n v="1511.6219999999998"/>
  </r>
  <r>
    <s v="BTW-08112"/>
    <d v="2012-05-01T00:00:00"/>
    <s v="博达书店"/>
    <x v="11"/>
    <n v="42.5"/>
    <n v="18"/>
    <s v="江苏省南京市白下区汉中路89号"/>
    <x v="1"/>
    <n v="765"/>
  </r>
  <r>
    <s v="BTW-08113"/>
    <d v="2012-05-02T00:00:00"/>
    <s v="隆华书店"/>
    <x v="12"/>
    <n v="39.4"/>
    <n v="24"/>
    <s v="天津市和平区南京路189号"/>
    <x v="3"/>
    <n v="945.59999999999991"/>
  </r>
  <r>
    <s v="BTW-08114"/>
    <d v="2012-05-02T00:00:00"/>
    <s v="隆华书店"/>
    <x v="0"/>
    <n v="41.3"/>
    <n v="40"/>
    <s v="山东省青岛市颐中皇冠假日酒店三层多功能厅"/>
    <x v="3"/>
    <n v="1536.36"/>
  </r>
  <r>
    <s v="BTW-08115"/>
    <d v="2012-05-02T00:00:00"/>
    <s v="鼎盛书店"/>
    <x v="1"/>
    <n v="43.9"/>
    <n v="18"/>
    <s v="广东省东莞市新城市商务中心区会展北路"/>
    <x v="0"/>
    <n v="790.19999999999993"/>
  </r>
  <r>
    <s v="BTW-08116"/>
    <d v="2012-05-03T00:00:00"/>
    <s v="隆华书店"/>
    <x v="2"/>
    <n v="41.1"/>
    <n v="13"/>
    <s v="北京市石河子市石河子信息办公室"/>
    <x v="3"/>
    <n v="534.30000000000007"/>
  </r>
  <r>
    <s v="BTW-08117"/>
    <d v="2012-05-03T00:00:00"/>
    <s v="鼎盛书店"/>
    <x v="3"/>
    <n v="39.200000000000003"/>
    <n v="8"/>
    <s v="吉林省长春市青荫路435号"/>
    <x v="3"/>
    <n v="313.60000000000002"/>
  </r>
  <r>
    <s v="BTW-08118"/>
    <d v="2012-05-04T00:00:00"/>
    <s v="隆华书店"/>
    <x v="4"/>
    <n v="36.299999999999997"/>
    <n v="13"/>
    <s v="广东省广州市机场路278号"/>
    <x v="0"/>
    <n v="471.9"/>
  </r>
  <r>
    <s v="BTW-08119"/>
    <d v="2012-05-07T00:00:00"/>
    <s v="博达书店"/>
    <x v="13"/>
    <n v="36.799999999999997"/>
    <n v="25"/>
    <s v="浙江省苏州市工业园区苏虹东路288号"/>
    <x v="1"/>
    <n v="919.99999999999989"/>
  </r>
  <r>
    <s v="BTW-08120"/>
    <d v="2012-05-08T00:00:00"/>
    <s v="隆华书店"/>
    <x v="6"/>
    <n v="43.2"/>
    <n v="25"/>
    <s v="北京市西城区宣武门西大街32号"/>
    <x v="3"/>
    <n v="1080"/>
  </r>
  <r>
    <s v="BTW-08121"/>
    <d v="2012-05-08T00:00:00"/>
    <s v="博达书店"/>
    <x v="7"/>
    <n v="39.799999999999997"/>
    <n v="37"/>
    <s v="北京市国家会议中心"/>
    <x v="3"/>
    <n v="1472.6"/>
  </r>
  <r>
    <s v="BTW-08122"/>
    <d v="2012-05-09T00:00:00"/>
    <s v="博达书店"/>
    <x v="14"/>
    <n v="40.6"/>
    <n v="34"/>
    <s v="北京市朝阳区光华路2号阳光100G座上海文广大夏7层"/>
    <x v="3"/>
    <n v="1380.4"/>
  </r>
  <r>
    <s v="BTW-08123"/>
    <d v="2012-05-10T00:00:00"/>
    <s v="博达书店"/>
    <x v="15"/>
    <n v="38.6"/>
    <n v="12"/>
    <s v="北京市中关村微软MPR办公室"/>
    <x v="3"/>
    <n v="463.20000000000005"/>
  </r>
  <r>
    <s v="BTW-08124"/>
    <d v="2012-05-11T00:00:00"/>
    <s v="鼎盛书店"/>
    <x v="16"/>
    <n v="39.299999999999997"/>
    <n v="22"/>
    <s v="上海市虹桥区喜来登太平洋大饭店四层地中海厅"/>
    <x v="1"/>
    <n v="864.59999999999991"/>
  </r>
  <r>
    <s v="BTW-08125"/>
    <d v="2012-05-12T00:00:00"/>
    <s v="鼎盛书店"/>
    <x v="8"/>
    <n v="40.5"/>
    <n v="26"/>
    <s v="广东省深圳市嘉里建设广场2座12层体验中心"/>
    <x v="0"/>
    <n v="1053"/>
  </r>
  <r>
    <s v="BTW-08126"/>
    <d v="2012-05-14T00:00:00"/>
    <s v="鼎盛书店"/>
    <x v="9"/>
    <n v="44.5"/>
    <n v="16"/>
    <s v="上海市徐汇区虹桥路3号港汇中心二座10层10.072室"/>
    <x v="1"/>
    <n v="712"/>
  </r>
  <r>
    <s v="BTW-08127"/>
    <d v="2012-05-15T00:00:00"/>
    <s v="鼎盛书店"/>
    <x v="10"/>
    <n v="37.799999999999997"/>
    <n v="19"/>
    <s v="广东省广州市越秀区白云路18号4楼405室"/>
    <x v="0"/>
    <n v="718.19999999999993"/>
  </r>
  <r>
    <s v="BTW-08128"/>
    <d v="2012-05-16T00:00:00"/>
    <s v="鼎盛书店"/>
    <x v="11"/>
    <n v="42.5"/>
    <n v="41"/>
    <s v="浙江省杭州市大厦武林广场1号"/>
    <x v="1"/>
    <n v="1620.5249999999999"/>
  </r>
  <r>
    <s v="BTW-08129"/>
    <d v="2012-05-16T00:00:00"/>
    <s v="鼎盛书店"/>
    <x v="12"/>
    <n v="39.4"/>
    <n v="6"/>
    <s v="四川省成都市世纪城路936号"/>
    <x v="2"/>
    <n v="236.39999999999998"/>
  </r>
  <r>
    <s v="BTW-08130"/>
    <d v="2012-05-17T00:00:00"/>
    <s v="鼎盛书店"/>
    <x v="0"/>
    <n v="41.3"/>
    <n v="36"/>
    <s v="山东省太仓市上海东路288号"/>
    <x v="3"/>
    <n v="1486.8"/>
  </r>
  <r>
    <s v="BTW-08131"/>
    <d v="2012-05-18T00:00:00"/>
    <s v="鼎盛书店"/>
    <x v="1"/>
    <n v="43.9"/>
    <n v="6"/>
    <s v="江苏省江阴市新桥镇陶新中路8号"/>
    <x v="1"/>
    <n v="263.39999999999998"/>
  </r>
  <r>
    <s v="BTW-08132"/>
    <d v="2012-05-22T00:00:00"/>
    <s v="隆华书店"/>
    <x v="2"/>
    <n v="41.1"/>
    <n v="22"/>
    <s v="浙江省嘉兴市环城南路393号"/>
    <x v="1"/>
    <n v="904.2"/>
  </r>
  <r>
    <s v="BTW-08133"/>
    <d v="2012-05-23T00:00:00"/>
    <s v="隆华书店"/>
    <x v="3"/>
    <n v="39.200000000000003"/>
    <n v="34"/>
    <s v="贵州省贵阳市云岩区安云路樱花巷20号"/>
    <x v="2"/>
    <n v="1332.8000000000002"/>
  </r>
  <r>
    <s v="BTW-08134"/>
    <d v="2012-05-23T00:00:00"/>
    <s v="鼎盛书店"/>
    <x v="4"/>
    <n v="36.299999999999997"/>
    <n v="4"/>
    <s v="浙江省苏州市干将西路1296号"/>
    <x v="1"/>
    <n v="145.19999999999999"/>
  </r>
  <r>
    <s v="BTW-08135"/>
    <d v="2012-05-24T00:00:00"/>
    <s v="隆华书店"/>
    <x v="5"/>
    <n v="34.9"/>
    <n v="43"/>
    <s v="北京市香山饭店"/>
    <x v="3"/>
    <n v="1395.6510000000001"/>
  </r>
  <r>
    <s v="BTW-08136"/>
    <d v="2012-05-25T00:00:00"/>
    <s v="隆华书店"/>
    <x v="8"/>
    <n v="40.5"/>
    <n v="33"/>
    <s v="河南省郑州市金水区城东路289号"/>
    <x v="3"/>
    <n v="1336.5"/>
  </r>
  <r>
    <s v="BTW-08137"/>
    <d v="2012-05-25T00:00:00"/>
    <s v="隆华书店"/>
    <x v="9"/>
    <n v="44.5"/>
    <n v="49"/>
    <s v="福建省厦门市思明区莲岳路118号中烟大厦1702室"/>
    <x v="0"/>
    <n v="2027.8650000000002"/>
  </r>
  <r>
    <s v="BTW-08138"/>
    <d v="2012-05-26T00:00:00"/>
    <s v="隆华书店"/>
    <x v="10"/>
    <n v="37.799999999999997"/>
    <n v="17"/>
    <s v="广东省深圳市南山区蛇口港湾大道2号"/>
    <x v="0"/>
    <n v="642.59999999999991"/>
  </r>
  <r>
    <s v="BTW-08139"/>
    <d v="2012-05-28T00:00:00"/>
    <s v="隆华书店"/>
    <x v="8"/>
    <n v="40.5"/>
    <n v="38"/>
    <s v="上海市闵行区浦星路699号"/>
    <x v="1"/>
    <n v="1539"/>
  </r>
  <r>
    <s v="BTW-08140"/>
    <d v="2012-05-29T00:00:00"/>
    <s v="隆华书店"/>
    <x v="9"/>
    <n v="44.5"/>
    <n v="41"/>
    <s v="上海市浦东新区世纪大道100号上海环球金融中心56楼"/>
    <x v="1"/>
    <n v="1696.7850000000003"/>
  </r>
  <r>
    <s v="BTW-08141"/>
    <d v="2012-05-29T00:00:00"/>
    <s v="隆华书店"/>
    <x v="10"/>
    <n v="37.799999999999997"/>
    <n v="31"/>
    <s v="海南省海口市琼山区红城湖路22号"/>
    <x v="0"/>
    <n v="1171.8"/>
  </r>
  <r>
    <s v="BTW-08142"/>
    <d v="2012-05-30T00:00:00"/>
    <s v="鼎盛书店"/>
    <x v="11"/>
    <n v="42.5"/>
    <n v="2"/>
    <s v="云南省昆明市官渡区拓东路6号"/>
    <x v="2"/>
    <n v="85"/>
  </r>
  <r>
    <s v="BTW-08143"/>
    <d v="2012-05-31T00:00:00"/>
    <s v="博达书店"/>
    <x v="12"/>
    <n v="39.4"/>
    <n v="23"/>
    <s v="广东省深圳市龙岗区坂田"/>
    <x v="0"/>
    <n v="906.19999999999993"/>
  </r>
  <r>
    <s v="BTW-08144"/>
    <d v="2012-05-31T00:00:00"/>
    <s v="鼎盛书店"/>
    <x v="0"/>
    <n v="41.3"/>
    <n v="44"/>
    <s v="江西省南昌市西湖区洪城路289号"/>
    <x v="1"/>
    <n v="1689.9959999999999"/>
  </r>
  <r>
    <s v="BTW-08145"/>
    <d v="2012-06-01T00:00:00"/>
    <s v="博达书店"/>
    <x v="1"/>
    <n v="43.9"/>
    <n v="10"/>
    <s v="北京市海淀区东北旺西路8号"/>
    <x v="3"/>
    <n v="439"/>
  </r>
  <r>
    <s v="BTW-08146"/>
    <d v="2012-06-02T00:00:00"/>
    <s v="鼎盛书店"/>
    <x v="2"/>
    <n v="41.1"/>
    <n v="16"/>
    <s v="北京市西城区西绒线胡同51号中国会"/>
    <x v="3"/>
    <n v="657.6"/>
  </r>
  <r>
    <s v="BTW-08147"/>
    <d v="2012-06-04T00:00:00"/>
    <s v="隆华书店"/>
    <x v="3"/>
    <n v="39.200000000000003"/>
    <n v="36"/>
    <s v="贵州省贵阳市云岩区中山西路51号"/>
    <x v="2"/>
    <n v="1411.2"/>
  </r>
  <r>
    <s v="BTW-08148"/>
    <d v="2012-06-05T00:00:00"/>
    <s v="隆华书店"/>
    <x v="4"/>
    <n v="36.299999999999997"/>
    <n v="6"/>
    <s v="贵州省贵阳市中山西路51号"/>
    <x v="2"/>
    <n v="217.79999999999998"/>
  </r>
  <r>
    <s v="BTW-08149"/>
    <d v="2012-06-07T00:00:00"/>
    <s v="博达书店"/>
    <x v="5"/>
    <n v="34.9"/>
    <n v="5"/>
    <s v="辽宁省大连中山区长江路123号大连日航酒店4层清苑厅"/>
    <x v="3"/>
    <n v="174.5"/>
  </r>
  <r>
    <s v="BTW-08150"/>
    <d v="2012-06-07T00:00:00"/>
    <s v="博达书店"/>
    <x v="8"/>
    <n v="40.5"/>
    <n v="25"/>
    <s v="四川省成都市城市名人酒店"/>
    <x v="2"/>
    <n v="1012.5"/>
  </r>
  <r>
    <s v="BTW-08151"/>
    <d v="2012-06-08T00:00:00"/>
    <s v="博达书店"/>
    <x v="9"/>
    <n v="44.5"/>
    <n v="15"/>
    <s v="山西省大同市南城墙永泰西门"/>
    <x v="3"/>
    <n v="667.5"/>
  </r>
  <r>
    <s v="BTW-08152"/>
    <d v="2012-06-09T00:00:00"/>
    <s v="博达书店"/>
    <x v="10"/>
    <n v="37.799999999999997"/>
    <n v="14"/>
    <s v="浙江省杭州市西湖区北山路78号香格里拉饭店东楼1栋555房"/>
    <x v="1"/>
    <n v="529.19999999999993"/>
  </r>
  <r>
    <s v="BTW-08153"/>
    <d v="2012-06-11T00:00:00"/>
    <s v="博达书店"/>
    <x v="0"/>
    <n v="41.3"/>
    <n v="15"/>
    <s v="浙江省杭州市西湖区紫金港路21号"/>
    <x v="1"/>
    <n v="619.5"/>
  </r>
  <r>
    <s v="BTW-08154"/>
    <d v="2012-06-13T00:00:00"/>
    <s v="博达书店"/>
    <x v="1"/>
    <n v="43.9"/>
    <n v="18"/>
    <s v="北京市西城区阜成门外大街29号"/>
    <x v="3"/>
    <n v="790.19999999999993"/>
  </r>
  <r>
    <s v="BTW-08155"/>
    <d v="2012-06-14T00:00:00"/>
    <s v="鼎盛书店"/>
    <x v="2"/>
    <n v="41.1"/>
    <n v="5"/>
    <s v="福建省厦门市软件园二期观日路44号9楼"/>
    <x v="0"/>
    <n v="205.5"/>
  </r>
  <r>
    <s v="BTW-08156"/>
    <d v="2012-06-14T00:00:00"/>
    <s v="博达书店"/>
    <x v="3"/>
    <n v="39.200000000000003"/>
    <n v="41"/>
    <s v="广东省广州市天河区黄埔大道666号"/>
    <x v="0"/>
    <n v="1494.6960000000001"/>
  </r>
  <r>
    <s v="BTW-08157"/>
    <d v="2012-06-15T00:00:00"/>
    <s v="鼎盛书店"/>
    <x v="4"/>
    <n v="36.299999999999997"/>
    <n v="49"/>
    <s v="广东省广州市天河区林和西路1号广州国际贸易中心42层"/>
    <x v="0"/>
    <n v="1654.191"/>
  </r>
  <r>
    <s v="BTW-08158"/>
    <d v="2012-06-15T00:00:00"/>
    <s v="博达书店"/>
    <x v="5"/>
    <n v="34.9"/>
    <n v="50"/>
    <s v="江苏省南京市白下区汉中路89号"/>
    <x v="1"/>
    <n v="1622.8500000000001"/>
  </r>
  <r>
    <s v="BTW-08159"/>
    <d v="2012-06-16T00:00:00"/>
    <s v="鼎盛书店"/>
    <x v="8"/>
    <n v="40.5"/>
    <n v="19"/>
    <s v="天津市和平区南京路189号"/>
    <x v="3"/>
    <n v="769.5"/>
  </r>
  <r>
    <s v="BTW-08160"/>
    <d v="2012-06-18T00:00:00"/>
    <s v="博达书店"/>
    <x v="9"/>
    <n v="44.5"/>
    <n v="37"/>
    <s v="北京市东城区朝阳门北大街1号"/>
    <x v="3"/>
    <n v="1646.5"/>
  </r>
  <r>
    <s v="BTW-08161"/>
    <d v="2012-06-19T00:00:00"/>
    <s v="鼎盛书店"/>
    <x v="10"/>
    <n v="37.799999999999997"/>
    <n v="50"/>
    <s v="上海市静安区华山路250号，上海希尔顿酒店"/>
    <x v="1"/>
    <n v="1757.6999999999998"/>
  </r>
  <r>
    <s v="BTW-08162"/>
    <d v="2012-06-19T00:00:00"/>
    <s v="鼎盛书店"/>
    <x v="11"/>
    <n v="42.5"/>
    <n v="2"/>
    <s v="安徽省合肥市蜀山经济开发区创业大道3号创业大道3号"/>
    <x v="1"/>
    <n v="85"/>
  </r>
  <r>
    <s v="BTW-08163"/>
    <d v="2012-06-20T00:00:00"/>
    <s v="鼎盛书店"/>
    <x v="12"/>
    <n v="39.4"/>
    <n v="39"/>
    <s v="北京市海淀区永嘉北路6号"/>
    <x v="3"/>
    <n v="1536.6"/>
  </r>
  <r>
    <s v="BTW-08164"/>
    <d v="2012-06-20T00:00:00"/>
    <s v="鼎盛书店"/>
    <x v="13"/>
    <n v="36.799999999999997"/>
    <n v="43"/>
    <s v="河北省保定市朝阳南大街2266号"/>
    <x v="3"/>
    <n v="1471.6319999999998"/>
  </r>
  <r>
    <s v="BTW-08165"/>
    <d v="2012-06-21T00:00:00"/>
    <s v="鼎盛书店"/>
    <x v="6"/>
    <n v="43.2"/>
    <n v="13"/>
    <s v="天津市武清开发区新源道北18号"/>
    <x v="3"/>
    <n v="561.6"/>
  </r>
  <r>
    <s v="BTW-08166"/>
    <d v="2012-06-22T00:00:00"/>
    <s v="隆华书店"/>
    <x v="7"/>
    <n v="39.799999999999997"/>
    <n v="15"/>
    <s v="浙江省苏州市阊胥路483号创元科技园金阊软件园5号楼5101室"/>
    <x v="1"/>
    <n v="597"/>
  </r>
  <r>
    <s v="BTW-08167"/>
    <d v="2012-06-22T00:00:00"/>
    <s v="鼎盛书店"/>
    <x v="14"/>
    <n v="40.6"/>
    <n v="42"/>
    <s v="江西省南昌市高新区京东大道698号"/>
    <x v="1"/>
    <n v="1585.836"/>
  </r>
  <r>
    <s v="BTW-08168"/>
    <d v="2012-06-23T00:00:00"/>
    <s v="隆华书店"/>
    <x v="15"/>
    <n v="38.6"/>
    <n v="42"/>
    <s v="广东省佛山市顺德区容桂高新技术开发区建业中路13号"/>
    <x v="0"/>
    <n v="1507.7160000000001"/>
  </r>
  <r>
    <s v="BTW-08169"/>
    <d v="2012-06-25T00:00:00"/>
    <s v="鼎盛书店"/>
    <x v="16"/>
    <n v="39.299999999999997"/>
    <n v="21"/>
    <s v="辽宁省沈阳市和平区青年大街390号"/>
    <x v="3"/>
    <n v="825.3"/>
  </r>
  <r>
    <s v="BTW-08170"/>
    <d v="2012-06-26T00:00:00"/>
    <s v="博达书店"/>
    <x v="0"/>
    <n v="41.3"/>
    <n v="41"/>
    <s v="福建省福州市湖东路中山大厦，兴业银行"/>
    <x v="0"/>
    <n v="1574.769"/>
  </r>
  <r>
    <s v="BTW-08171"/>
    <d v="2012-06-27T00:00:00"/>
    <s v="博达书店"/>
    <x v="1"/>
    <n v="43.9"/>
    <n v="10"/>
    <s v="辽宁省大连市烟草专卖局（大连市五四路26号）"/>
    <x v="3"/>
    <n v="439"/>
  </r>
  <r>
    <s v="BTW-08172"/>
    <d v="2012-06-27T00:00:00"/>
    <s v="博达书店"/>
    <x v="2"/>
    <n v="41.1"/>
    <n v="15"/>
    <s v="浙江省滨江区南环路3758号"/>
    <x v="1"/>
    <n v="616.5"/>
  </r>
  <r>
    <s v="BTW-08173"/>
    <d v="2012-06-28T00:00:00"/>
    <s v="博达书店"/>
    <x v="3"/>
    <n v="39.200000000000003"/>
    <n v="6"/>
    <s v="北京市西城区宣武门西大街32号"/>
    <x v="3"/>
    <n v="235.20000000000002"/>
  </r>
  <r>
    <s v="BTW-08174"/>
    <d v="2012-06-28T00:00:00"/>
    <s v="博达书店"/>
    <x v="4"/>
    <n v="36.299999999999997"/>
    <n v="29"/>
    <s v="湖北省武汉市宝丰路6号香溢大酒店20楼"/>
    <x v="1"/>
    <n v="1052.6999999999998"/>
  </r>
  <r>
    <s v="BTW-08175"/>
    <d v="2012-06-29T00:00:00"/>
    <s v="鼎盛书店"/>
    <x v="5"/>
    <n v="34.9"/>
    <n v="36"/>
    <s v="河南省郑州金水区金水路115号"/>
    <x v="3"/>
    <n v="1256.3999999999999"/>
  </r>
  <r>
    <s v="BTW-08176"/>
    <d v="2012-07-03T00:00:00"/>
    <s v="鼎盛书店"/>
    <x v="8"/>
    <n v="40.5"/>
    <n v="23"/>
    <s v="福建省厦门市思明区莲岳路118号中烟大厦1702室"/>
    <x v="0"/>
    <n v="931.5"/>
  </r>
  <r>
    <s v="BTW-08177"/>
    <d v="2012-07-03T00:00:00"/>
    <s v="鼎盛书店"/>
    <x v="9"/>
    <n v="44.5"/>
    <n v="5"/>
    <s v="广东省深圳市南山区蛇口港湾大道2号"/>
    <x v="0"/>
    <n v="222.5"/>
  </r>
  <r>
    <s v="BTW-08178"/>
    <d v="2012-07-04T00:00:00"/>
    <s v="鼎盛书店"/>
    <x v="10"/>
    <n v="37.799999999999997"/>
    <n v="44"/>
    <s v="上海市闵行区浦星路699号"/>
    <x v="1"/>
    <n v="1546.7759999999998"/>
  </r>
  <r>
    <s v="BTW-08179"/>
    <d v="2012-07-05T00:00:00"/>
    <s v="隆华书店"/>
    <x v="11"/>
    <n v="42.5"/>
    <n v="26"/>
    <s v="上海市浦东新区世纪大道100号上海环球金融中心56楼"/>
    <x v="1"/>
    <n v="1105"/>
  </r>
  <r>
    <s v="BTW-08180"/>
    <d v="2012-07-05T00:00:00"/>
    <s v="鼎盛书店"/>
    <x v="12"/>
    <n v="39.4"/>
    <n v="7"/>
    <s v="海南省海口市琼山区红城湖路22号"/>
    <x v="0"/>
    <n v="275.8"/>
  </r>
  <r>
    <s v="BTW-08181"/>
    <d v="2012-07-06T00:00:00"/>
    <s v="鼎盛书店"/>
    <x v="13"/>
    <n v="36.799999999999997"/>
    <n v="23"/>
    <s v="云南省昆明市官渡区拓东路6号"/>
    <x v="2"/>
    <n v="846.4"/>
  </r>
  <r>
    <s v="BTW-08182"/>
    <d v="2012-07-07T00:00:00"/>
    <s v="博达书店"/>
    <x v="6"/>
    <n v="43.2"/>
    <n v="12"/>
    <s v="广东省深圳市龙岗区坂田"/>
    <x v="0"/>
    <n v="518.40000000000009"/>
  </r>
  <r>
    <s v="BTW-08183"/>
    <d v="2012-07-10T00:00:00"/>
    <s v="鼎盛书店"/>
    <x v="7"/>
    <n v="39.799999999999997"/>
    <n v="5"/>
    <s v="江西省南昌市西湖区洪城路289号"/>
    <x v="1"/>
    <n v="199"/>
  </r>
  <r>
    <s v="BTW-08184"/>
    <d v="2012-07-11T00:00:00"/>
    <s v="博达书店"/>
    <x v="14"/>
    <n v="40.6"/>
    <n v="16"/>
    <s v="北京市海淀区东北旺西路8号"/>
    <x v="3"/>
    <n v="649.6"/>
  </r>
  <r>
    <s v="BTW-08185"/>
    <d v="2012-07-12T00:00:00"/>
    <s v="博达书店"/>
    <x v="15"/>
    <n v="38.6"/>
    <n v="48"/>
    <s v="北京市西城区西绒线胡同51号中国会"/>
    <x v="3"/>
    <n v="1723.1040000000003"/>
  </r>
  <r>
    <s v="BTW-08186"/>
    <d v="2012-07-12T00:00:00"/>
    <s v="隆华书店"/>
    <x v="16"/>
    <n v="39.299999999999997"/>
    <n v="43"/>
    <s v="贵州省贵阳市云岩区中山西路51号"/>
    <x v="2"/>
    <n v="1571.607"/>
  </r>
  <r>
    <s v="BTW-08187"/>
    <d v="2012-07-13T00:00:00"/>
    <s v="博达书店"/>
    <x v="8"/>
    <n v="40.5"/>
    <n v="22"/>
    <s v="贵州省贵阳市中山西路51号"/>
    <x v="2"/>
    <n v="891"/>
  </r>
  <r>
    <s v="BTW-08188"/>
    <d v="2012-07-13T00:00:00"/>
    <s v="鼎盛书店"/>
    <x v="9"/>
    <n v="44.5"/>
    <n v="13"/>
    <s v="辽宁省大连中山区长江路123号大连日航酒店4层清苑厅"/>
    <x v="3"/>
    <n v="578.5"/>
  </r>
  <r>
    <s v="BTW-08189"/>
    <d v="2012-07-14T00:00:00"/>
    <s v="博达书店"/>
    <x v="10"/>
    <n v="37.799999999999997"/>
    <n v="5"/>
    <s v="四川省成都市城市名人酒店"/>
    <x v="2"/>
    <n v="189"/>
  </r>
  <r>
    <s v="BTW-08190"/>
    <d v="2012-07-16T00:00:00"/>
    <s v="鼎盛书店"/>
    <x v="11"/>
    <n v="42.5"/>
    <n v="24"/>
    <s v="山西省大同市南城墙永泰西门"/>
    <x v="3"/>
    <n v="1020"/>
  </r>
  <r>
    <s v="BTW-08191"/>
    <d v="2012-07-17T00:00:00"/>
    <s v="鼎盛书店"/>
    <x v="12"/>
    <n v="39.4"/>
    <n v="5"/>
    <s v="浙江省杭州市西湖区北山路78号香格里拉饭店东楼1栋555房"/>
    <x v="1"/>
    <n v="197"/>
  </r>
  <r>
    <s v="BTW-08192"/>
    <d v="2012-07-18T00:00:00"/>
    <s v="鼎盛书店"/>
    <x v="0"/>
    <n v="41.3"/>
    <n v="19"/>
    <s v="浙江省杭州市西湖区紫金港路21号"/>
    <x v="1"/>
    <n v="784.69999999999993"/>
  </r>
  <r>
    <s v="BTW-08193"/>
    <d v="2012-07-20T00:00:00"/>
    <s v="鼎盛书店"/>
    <x v="1"/>
    <n v="43.9"/>
    <n v="15"/>
    <s v="北京市西城区阜成门外大街29号"/>
    <x v="3"/>
    <n v="658.5"/>
  </r>
  <r>
    <s v="BTW-08194"/>
    <d v="2012-07-21T00:00:00"/>
    <s v="鼎盛书店"/>
    <x v="2"/>
    <n v="41.1"/>
    <n v="39"/>
    <s v="福建省厦门市软件园二期观日路44号9楼"/>
    <x v="0"/>
    <n v="1602.9"/>
  </r>
  <r>
    <s v="BTW-08195"/>
    <d v="2012-07-23T00:00:00"/>
    <s v="隆华书店"/>
    <x v="3"/>
    <n v="39.200000000000003"/>
    <n v="7"/>
    <s v="广东省广州市天河区黄埔大道666号"/>
    <x v="0"/>
    <n v="274.40000000000003"/>
  </r>
  <r>
    <s v="BTW-08196"/>
    <d v="2012-07-24T00:00:00"/>
    <s v="鼎盛书店"/>
    <x v="4"/>
    <n v="36.299999999999997"/>
    <n v="12"/>
    <s v="广东省广州市天河区林和西路1号广州国际贸易中心42层"/>
    <x v="0"/>
    <n v="435.59999999999997"/>
  </r>
  <r>
    <s v="BTW-08197"/>
    <d v="2012-07-25T00:00:00"/>
    <s v="鼎盛书店"/>
    <x v="5"/>
    <n v="34.9"/>
    <n v="30"/>
    <s v="江苏省南京市白下区汉中路89号"/>
    <x v="1"/>
    <n v="1047"/>
  </r>
  <r>
    <s v="BTW-08198"/>
    <d v="2012-07-25T00:00:00"/>
    <s v="博达书店"/>
    <x v="8"/>
    <n v="40.5"/>
    <n v="33"/>
    <s v="天津市和平区南京路189号"/>
    <x v="3"/>
    <n v="1336.5"/>
  </r>
  <r>
    <s v="BTW-08199"/>
    <d v="2012-07-26T00:00:00"/>
    <s v="隆华书店"/>
    <x v="9"/>
    <n v="44.5"/>
    <n v="32"/>
    <s v="山东省青岛市颐中皇冠假日酒店三层多功能厅"/>
    <x v="3"/>
    <n v="1424"/>
  </r>
  <r>
    <s v="BTW-08200"/>
    <d v="2012-07-27T00:00:00"/>
    <s v="鼎盛书店"/>
    <x v="10"/>
    <n v="37.799999999999997"/>
    <n v="31"/>
    <s v="广东省东莞市新城市商务中心区会展北路"/>
    <x v="0"/>
    <n v="1171.8"/>
  </r>
  <r>
    <s v="BTW-08201"/>
    <d v="2012-07-28T00:00:00"/>
    <s v="隆华书店"/>
    <x v="11"/>
    <n v="42.5"/>
    <n v="33"/>
    <s v="北京市石河子市石河子信息办公室"/>
    <x v="3"/>
    <n v="1402.5"/>
  </r>
  <r>
    <s v="BTW-08202"/>
    <d v="2012-07-30T00:00:00"/>
    <s v="博达书店"/>
    <x v="12"/>
    <n v="39.4"/>
    <n v="25"/>
    <s v="重庆市渝中区中山三路155号"/>
    <x v="2"/>
    <n v="985"/>
  </r>
  <r>
    <s v="BTW-08203"/>
    <d v="2012-07-31T00:00:00"/>
    <s v="隆华书店"/>
    <x v="13"/>
    <n v="36.799999999999997"/>
    <n v="36"/>
    <s v="北京市利星行广场微软大厦206体验中心"/>
    <x v="3"/>
    <n v="1324.8"/>
  </r>
  <r>
    <s v="BTW-08204"/>
    <d v="2012-07-31T00:00:00"/>
    <s v="博达书店"/>
    <x v="6"/>
    <n v="43.2"/>
    <n v="36"/>
    <s v="上海市延安东路100号联谊大厦20楼"/>
    <x v="1"/>
    <n v="1555.2"/>
  </r>
  <r>
    <s v="BTW-08205"/>
    <d v="2012-08-01T00:00:00"/>
    <s v="博达书店"/>
    <x v="7"/>
    <n v="39.799999999999997"/>
    <n v="20"/>
    <s v="上海市天平宾馆6层"/>
    <x v="1"/>
    <n v="796"/>
  </r>
  <r>
    <s v="BTW-08206"/>
    <d v="2012-08-02T00:00:00"/>
    <s v="博达书店"/>
    <x v="14"/>
    <n v="40.6"/>
    <n v="20"/>
    <s v="山东省济南市经四小纬二路"/>
    <x v="3"/>
    <n v="812"/>
  </r>
  <r>
    <s v="BTW-08207"/>
    <d v="2012-08-03T00:00:00"/>
    <s v="博达书店"/>
    <x v="15"/>
    <n v="38.6"/>
    <n v="48"/>
    <s v="吉林省长春市东南湖大路1281号"/>
    <x v="3"/>
    <n v="1723.1040000000003"/>
  </r>
  <r>
    <s v="BTW-08208"/>
    <d v="2012-08-04T00:00:00"/>
    <s v="博达书店"/>
    <x v="16"/>
    <n v="39.299999999999997"/>
    <n v="27"/>
    <s v="河北省廊坊市经济技术开发区华祥路66号"/>
    <x v="3"/>
    <n v="1061.0999999999999"/>
  </r>
  <r>
    <s v="BTW-08209"/>
    <d v="2012-08-07T00:00:00"/>
    <s v="博达书店"/>
    <x v="8"/>
    <n v="40.5"/>
    <n v="7"/>
    <s v="广东省珠海市香洲人民东路121号"/>
    <x v="0"/>
    <n v="283.5"/>
  </r>
  <r>
    <s v="BTW-08210"/>
    <d v="2012-08-07T00:00:00"/>
    <s v="博达书店"/>
    <x v="9"/>
    <n v="44.5"/>
    <n v="50"/>
    <s v="广东省广州市天河区林和西路167号"/>
    <x v="0"/>
    <n v="2069.2500000000005"/>
  </r>
  <r>
    <s v="BTW-08211"/>
    <d v="2012-08-08T00:00:00"/>
    <s v="隆华书店"/>
    <x v="10"/>
    <n v="37.799999999999997"/>
    <n v="30"/>
    <s v="天津市河西区友谊北路银丰花园"/>
    <x v="3"/>
    <n v="1134"/>
  </r>
  <r>
    <s v="BTW-08212"/>
    <d v="2012-08-09T00:00:00"/>
    <s v="鼎盛书店"/>
    <x v="11"/>
    <n v="42.5"/>
    <n v="29"/>
    <s v="陕西省西安市南大街30号中大国际大厦605室"/>
    <x v="3"/>
    <n v="1232.5"/>
  </r>
  <r>
    <s v="BTW-08213"/>
    <d v="2012-08-10T00:00:00"/>
    <s v="隆华书店"/>
    <x v="12"/>
    <n v="39.4"/>
    <n v="40"/>
    <s v="北京市海淀区知春路113银网中心A座"/>
    <x v="3"/>
    <n v="1465.68"/>
  </r>
  <r>
    <s v="BTW-08214"/>
    <d v="2012-08-14T00:00:00"/>
    <s v="鼎盛书店"/>
    <x v="13"/>
    <n v="36.799999999999997"/>
    <n v="45"/>
    <s v="湖北省武汉市经济技术开发区东风大道10号"/>
    <x v="1"/>
    <n v="1540.08"/>
  </r>
  <r>
    <s v="BTW-08215"/>
    <d v="2012-08-14T00:00:00"/>
    <s v="隆华书店"/>
    <x v="6"/>
    <n v="43.2"/>
    <n v="35"/>
    <s v="江苏省扬州市汶河北路42号蓝天大厦"/>
    <x v="1"/>
    <n v="1512"/>
  </r>
  <r>
    <s v="BTW-08216"/>
    <d v="2012-08-15T00:00:00"/>
    <s v="鼎盛书店"/>
    <x v="7"/>
    <n v="39.799999999999997"/>
    <n v="15"/>
    <s v="四川省成都市人民南路一段86号城市之心27楼A座"/>
    <x v="2"/>
    <n v="597"/>
  </r>
  <r>
    <s v="BTW-08217"/>
    <d v="2012-08-15T00:00:00"/>
    <s v="博达书店"/>
    <x v="14"/>
    <n v="40.6"/>
    <n v="40"/>
    <s v="四川省绵阳市绵山路64号"/>
    <x v="2"/>
    <n v="1510.3200000000002"/>
  </r>
  <r>
    <s v="BTW-08218"/>
    <d v="2012-08-16T00:00:00"/>
    <s v="鼎盛书店"/>
    <x v="15"/>
    <n v="38.6"/>
    <n v="26"/>
    <s v="江苏省南京市汉中路2号金陵饭店"/>
    <x v="1"/>
    <n v="1003.6"/>
  </r>
  <r>
    <s v="BTW-08219"/>
    <d v="2012-08-16T00:00:00"/>
    <s v="鼎盛书店"/>
    <x v="16"/>
    <n v="39.299999999999997"/>
    <n v="17"/>
    <s v="重庆市渝州路68号"/>
    <x v="2"/>
    <n v="668.09999999999991"/>
  </r>
  <r>
    <s v="BTW-08220"/>
    <d v="2012-08-17T00:00:00"/>
    <s v="鼎盛书店"/>
    <x v="4"/>
    <n v="36.299999999999997"/>
    <n v="28"/>
    <s v="广东省惠州市巽寮喜来登酒店"/>
    <x v="0"/>
    <n v="1016.3999999999999"/>
  </r>
  <r>
    <s v="BTW-08221"/>
    <d v="2012-08-18T00:00:00"/>
    <s v="隆华书店"/>
    <x v="5"/>
    <n v="34.9"/>
    <n v="50"/>
    <s v="福建省厦门市湖里区湖里高新科技园361度大厦"/>
    <x v="0"/>
    <n v="1622.8500000000001"/>
  </r>
  <r>
    <s v="BTW-08222"/>
    <d v="2012-08-21T00:00:00"/>
    <s v="隆华书店"/>
    <x v="8"/>
    <n v="40.5"/>
    <n v="48"/>
    <s v="北京市东城区朝阳门北大街1号"/>
    <x v="3"/>
    <n v="1807.92"/>
  </r>
  <r>
    <s v="BTW-08223"/>
    <d v="2012-08-21T00:00:00"/>
    <s v="鼎盛书店"/>
    <x v="9"/>
    <n v="44.5"/>
    <n v="36"/>
    <s v="上海市静安区华山路250号，上海希尔顿酒店"/>
    <x v="1"/>
    <n v="1602"/>
  </r>
  <r>
    <s v="BTW-08224"/>
    <d v="2012-08-23T00:00:00"/>
    <s v="隆华书店"/>
    <x v="10"/>
    <n v="37.799999999999997"/>
    <n v="46"/>
    <s v="安徽省合肥市蜀山经济开发区创业大道3号创业大道3号"/>
    <x v="1"/>
    <n v="1617.0839999999998"/>
  </r>
  <r>
    <s v="BTW-08225"/>
    <d v="2012-08-24T00:00:00"/>
    <s v="隆华书店"/>
    <x v="11"/>
    <n v="42.5"/>
    <n v="45"/>
    <s v="北京市海淀区永嘉北路6号"/>
    <x v="3"/>
    <n v="1778.625"/>
  </r>
  <r>
    <s v="BTW-08226"/>
    <d v="2012-08-28T00:00:00"/>
    <s v="博达书店"/>
    <x v="12"/>
    <n v="39.4"/>
    <n v="18"/>
    <s v="河北省保定市朝阳南大街2266号"/>
    <x v="3"/>
    <n v="709.19999999999993"/>
  </r>
  <r>
    <s v="BTW-08227"/>
    <d v="2012-08-28T00:00:00"/>
    <s v="隆华书店"/>
    <x v="13"/>
    <n v="36.799999999999997"/>
    <n v="27"/>
    <s v="天津市武清开发区新源道北18号"/>
    <x v="3"/>
    <n v="993.59999999999991"/>
  </r>
  <r>
    <s v="BTW-08228"/>
    <d v="2012-08-29T00:00:00"/>
    <s v="隆华书店"/>
    <x v="6"/>
    <n v="43.2"/>
    <n v="24"/>
    <s v="浙江省苏州市阊胥路483号创元科技园金阊软件园5号楼5101室"/>
    <x v="1"/>
    <n v="1036.8000000000002"/>
  </r>
  <r>
    <s v="BTW-08229"/>
    <d v="2012-08-30T00:00:00"/>
    <s v="博达书店"/>
    <x v="7"/>
    <n v="39.799999999999997"/>
    <n v="26"/>
    <s v="江西省南昌市高新区京东大道698号"/>
    <x v="1"/>
    <n v="1034.8"/>
  </r>
  <r>
    <s v="BTW-08230"/>
    <d v="2012-08-30T00:00:00"/>
    <s v="鼎盛书店"/>
    <x v="14"/>
    <n v="40.6"/>
    <n v="36"/>
    <s v="广东省佛山市顺德区容桂高新技术开发区建业中路13号"/>
    <x v="0"/>
    <n v="1461.6000000000001"/>
  </r>
  <r>
    <s v="BTW-08231"/>
    <d v="2012-08-31T00:00:00"/>
    <s v="博达书店"/>
    <x v="15"/>
    <n v="38.6"/>
    <n v="42"/>
    <s v="辽宁省沈阳市和平区青年大街390号"/>
    <x v="3"/>
    <n v="1507.7160000000001"/>
  </r>
  <r>
    <s v="BTW-08232"/>
    <d v="2012-09-03T00:00:00"/>
    <s v="隆华书店"/>
    <x v="16"/>
    <n v="39.299999999999997"/>
    <n v="11"/>
    <s v="福建省福州市湖东路中山大厦，兴业银行"/>
    <x v="0"/>
    <n v="432.29999999999995"/>
  </r>
  <r>
    <s v="BTW-08233"/>
    <d v="2012-09-04T00:00:00"/>
    <s v="鼎盛书店"/>
    <x v="8"/>
    <n v="40.5"/>
    <n v="45"/>
    <s v="辽宁省大连市烟草专卖局（大连市五四路26号）"/>
    <x v="3"/>
    <n v="1694.925"/>
  </r>
  <r>
    <s v="BTW-08234"/>
    <d v="2012-09-04T00:00:00"/>
    <s v="隆华书店"/>
    <x v="9"/>
    <n v="44.5"/>
    <n v="11"/>
    <s v="浙江省滨江区南环路3758号"/>
    <x v="1"/>
    <n v="489.5"/>
  </r>
  <r>
    <s v="BTW-08235"/>
    <d v="2012-09-05T00:00:00"/>
    <s v="隆华书店"/>
    <x v="10"/>
    <n v="37.799999999999997"/>
    <n v="46"/>
    <s v="北京市西城区宣武门西大街32号"/>
    <x v="3"/>
    <n v="1617.0839999999998"/>
  </r>
  <r>
    <s v="BTW-08236"/>
    <d v="2012-09-06T00:00:00"/>
    <s v="鼎盛书店"/>
    <x v="11"/>
    <n v="42.5"/>
    <n v="43"/>
    <s v="湖北省武汉市宝丰路6号香溢大酒店20楼"/>
    <x v="1"/>
    <n v="1699.575"/>
  </r>
  <r>
    <s v="BTW-08237"/>
    <d v="2012-09-06T00:00:00"/>
    <s v="隆华书店"/>
    <x v="12"/>
    <n v="39.4"/>
    <n v="48"/>
    <s v="河南省郑州金水区金水路115号"/>
    <x v="3"/>
    <n v="1758.8160000000003"/>
  </r>
  <r>
    <s v="BTW-08238"/>
    <d v="2012-09-07T00:00:00"/>
    <s v="鼎盛书店"/>
    <x v="0"/>
    <n v="41.3"/>
    <n v="25"/>
    <s v="重庆市北部新区高新园星光大道天王星A1座"/>
    <x v="2"/>
    <n v="1032.5"/>
  </r>
  <r>
    <s v="BTW-08239"/>
    <d v="2012-09-08T00:00:00"/>
    <s v="鼎盛书店"/>
    <x v="1"/>
    <n v="43.9"/>
    <n v="42"/>
    <s v="上海市浦东上丰路1111号"/>
    <x v="1"/>
    <n v="1714.7339999999999"/>
  </r>
  <r>
    <s v="BTW-08240"/>
    <d v="2012-09-11T00:00:00"/>
    <s v="鼎盛书店"/>
    <x v="2"/>
    <n v="41.1"/>
    <n v="49"/>
    <s v="北京市方恒假日酒店5号会议室"/>
    <x v="3"/>
    <n v="1872.9270000000004"/>
  </r>
  <r>
    <s v="BTW-08241"/>
    <d v="2012-09-11T00:00:00"/>
    <s v="隆华书店"/>
    <x v="3"/>
    <n v="39.200000000000003"/>
    <n v="41"/>
    <s v="浙江省嘉兴市南湖区亚中路1号"/>
    <x v="1"/>
    <n v="1494.6960000000001"/>
  </r>
  <r>
    <s v="BTW-08242"/>
    <d v="2012-09-12T00:00:00"/>
    <s v="隆华书店"/>
    <x v="4"/>
    <n v="36.299999999999997"/>
    <n v="26"/>
    <s v="上海市静安区海防路555号同乐坊11号楼3楼"/>
    <x v="1"/>
    <n v="943.8"/>
  </r>
  <r>
    <s v="BTW-08243"/>
    <d v="2012-09-13T00:00:00"/>
    <s v="隆华书店"/>
    <x v="5"/>
    <n v="34.9"/>
    <n v="25"/>
    <s v="陕西省西安市曲江南路曲江文化大厦1903室"/>
    <x v="3"/>
    <n v="872.5"/>
  </r>
  <r>
    <s v="BTW-08244"/>
    <d v="2012-09-14T00:00:00"/>
    <s v="隆华书店"/>
    <x v="8"/>
    <n v="40.5"/>
    <n v="21"/>
    <s v="广东省广州市珠江新城广东移动全球通大厦"/>
    <x v="0"/>
    <n v="850.5"/>
  </r>
  <r>
    <s v="BTW-08245"/>
    <d v="2012-09-14T00:00:00"/>
    <s v="隆华书店"/>
    <x v="9"/>
    <n v="44.5"/>
    <n v="49"/>
    <s v="吉林省长春市青荫路435号"/>
    <x v="3"/>
    <n v="2027.8650000000002"/>
  </r>
  <r>
    <s v="BTW-08246"/>
    <d v="2012-09-15T00:00:00"/>
    <s v="隆华书店"/>
    <x v="10"/>
    <n v="37.799999999999997"/>
    <n v="4"/>
    <s v="广东省广州市机场路278号"/>
    <x v="0"/>
    <n v="151.19999999999999"/>
  </r>
  <r>
    <s v="BTW-08334"/>
    <d v="2012-12-18T00:00:00"/>
    <s v="隆华书店"/>
    <x v="11"/>
    <n v="42.5"/>
    <n v="11"/>
    <s v="天津市和平区南京路189号"/>
    <x v="3"/>
    <n v="467.5"/>
  </r>
  <r>
    <s v="BTW-08247"/>
    <d v="2012-09-17T00:00:00"/>
    <s v="博达书店"/>
    <x v="11"/>
    <n v="42.5"/>
    <n v="40"/>
    <s v="浙江省苏州市工业园区苏虹东路288号"/>
    <x v="1"/>
    <n v="1581"/>
  </r>
  <r>
    <s v="BTW-08248"/>
    <d v="2012-09-18T00:00:00"/>
    <s v="博达书店"/>
    <x v="12"/>
    <n v="39.4"/>
    <n v="31"/>
    <s v="北京市西城区宣武门西大街32号"/>
    <x v="3"/>
    <n v="1221.3999999999999"/>
  </r>
  <r>
    <s v="BTW-08249"/>
    <d v="2012-09-19T00:00:00"/>
    <s v="博达书店"/>
    <x v="13"/>
    <n v="36.799999999999997"/>
    <n v="37"/>
    <s v="北京市国家会议中心"/>
    <x v="3"/>
    <n v="1361.6"/>
  </r>
  <r>
    <s v="BTW-08250"/>
    <d v="2012-09-19T00:00:00"/>
    <s v="鼎盛书店"/>
    <x v="6"/>
    <n v="43.2"/>
    <n v="47"/>
    <s v="北京市朝阳区光华路2号阳光100G座上海文广大夏7层"/>
    <x v="3"/>
    <n v="1888.2720000000002"/>
  </r>
  <r>
    <s v="BTW-08251"/>
    <d v="2012-09-20T00:00:00"/>
    <s v="博达书店"/>
    <x v="7"/>
    <n v="39.799999999999997"/>
    <n v="17"/>
    <s v="北京市中关村微软MPR办公室"/>
    <x v="3"/>
    <n v="676.59999999999991"/>
  </r>
  <r>
    <s v="BTW-08252"/>
    <d v="2012-09-21T00:00:00"/>
    <s v="博达书店"/>
    <x v="14"/>
    <n v="40.6"/>
    <n v="2"/>
    <s v="上海市虹桥区喜来登太平洋大饭店四层地中海厅"/>
    <x v="1"/>
    <n v="81.2"/>
  </r>
  <r>
    <s v="BTW-08253"/>
    <d v="2012-09-24T00:00:00"/>
    <s v="鼎盛书店"/>
    <x v="15"/>
    <n v="38.6"/>
    <n v="31"/>
    <s v="广东省深圳市嘉里建设广场2座12层体验中心"/>
    <x v="0"/>
    <n v="1196.6000000000001"/>
  </r>
  <r>
    <s v="BTW-08254"/>
    <d v="2012-09-25T00:00:00"/>
    <s v="博达书店"/>
    <x v="16"/>
    <n v="39.299999999999997"/>
    <n v="50"/>
    <s v="上海市徐汇区虹桥路3号港汇中心二座10层10.072室"/>
    <x v="1"/>
    <n v="1827.45"/>
  </r>
  <r>
    <s v="BTW-08255"/>
    <d v="2012-09-25T00:00:00"/>
    <s v="隆华书店"/>
    <x v="13"/>
    <n v="36.799999999999997"/>
    <n v="43"/>
    <s v="广东省广州市越秀区白云路18号4楼405室"/>
    <x v="0"/>
    <n v="1471.6319999999998"/>
  </r>
  <r>
    <s v="BTW-08256"/>
    <d v="2012-09-26T00:00:00"/>
    <s v="博达书店"/>
    <x v="6"/>
    <n v="43.2"/>
    <n v="10"/>
    <s v="浙江省杭州市大厦武林广场1号"/>
    <x v="1"/>
    <n v="432"/>
  </r>
  <r>
    <s v="BTW-08257"/>
    <d v="2012-09-27T00:00:00"/>
    <s v="博达书店"/>
    <x v="7"/>
    <n v="39.799999999999997"/>
    <n v="4"/>
    <s v="四川省成都市世纪城路936号"/>
    <x v="2"/>
    <n v="159.19999999999999"/>
  </r>
  <r>
    <s v="BTW-08258"/>
    <d v="2012-09-27T00:00:00"/>
    <s v="隆华书店"/>
    <x v="14"/>
    <n v="40.6"/>
    <n v="42"/>
    <s v="山东省太仓市上海东路288号"/>
    <x v="3"/>
    <n v="1585.836"/>
  </r>
  <r>
    <s v="BTW-08259"/>
    <d v="2012-09-28T00:00:00"/>
    <s v="博达书店"/>
    <x v="15"/>
    <n v="38.6"/>
    <n v="25"/>
    <s v="江苏省江阴市新桥镇陶新中路8号"/>
    <x v="1"/>
    <n v="965"/>
  </r>
  <r>
    <s v="BTW-08260"/>
    <d v="2012-09-29T00:00:00"/>
    <s v="鼎盛书店"/>
    <x v="16"/>
    <n v="39.299999999999997"/>
    <n v="35"/>
    <s v="浙江省嘉兴市环城南路393号"/>
    <x v="1"/>
    <n v="1375.5"/>
  </r>
  <r>
    <s v="BTW-08261"/>
    <d v="2012-10-02T00:00:00"/>
    <s v="鼎盛书店"/>
    <x v="8"/>
    <n v="40.5"/>
    <n v="35"/>
    <s v="贵州省贵阳市云岩区安云路樱花巷20号"/>
    <x v="2"/>
    <n v="1417.5"/>
  </r>
  <r>
    <s v="BTW-08262"/>
    <d v="2012-10-03T00:00:00"/>
    <s v="鼎盛书店"/>
    <x v="9"/>
    <n v="44.5"/>
    <n v="23"/>
    <s v="浙江省苏州市干将西路1296号"/>
    <x v="1"/>
    <n v="1023.5"/>
  </r>
  <r>
    <s v="BTW-08263"/>
    <d v="2012-10-05T00:00:00"/>
    <s v="鼎盛书店"/>
    <x v="10"/>
    <n v="37.799999999999997"/>
    <n v="28"/>
    <s v="北京市香山饭店"/>
    <x v="3"/>
    <n v="1058.3999999999999"/>
  </r>
  <r>
    <s v="BTW-08264"/>
    <d v="2012-10-06T00:00:00"/>
    <s v="鼎盛书店"/>
    <x v="11"/>
    <n v="42.5"/>
    <n v="28"/>
    <s v="河南省郑州市金水区城东路289号"/>
    <x v="3"/>
    <n v="1190"/>
  </r>
  <r>
    <s v="BTW-08265"/>
    <d v="2012-10-08T00:00:00"/>
    <s v="鼎盛书店"/>
    <x v="12"/>
    <n v="39.4"/>
    <n v="42"/>
    <s v="山东省烟台市莱山区港城东大街299号"/>
    <x v="3"/>
    <n v="1538.9640000000002"/>
  </r>
  <r>
    <s v="BTW-08266"/>
    <d v="2012-10-09T00:00:00"/>
    <s v="隆华书店"/>
    <x v="0"/>
    <n v="41.3"/>
    <n v="15"/>
    <s v="云南省昆明市金鹰广场酒店"/>
    <x v="2"/>
    <n v="619.5"/>
  </r>
  <r>
    <s v="BTW-08267"/>
    <d v="2012-10-10T00:00:00"/>
    <s v="鼎盛书店"/>
    <x v="1"/>
    <n v="43.9"/>
    <n v="26"/>
    <s v="上海市长宁区福泉北路33号"/>
    <x v="1"/>
    <n v="1141.3999999999999"/>
  </r>
  <r>
    <s v="BTW-08268"/>
    <d v="2012-10-11T00:00:00"/>
    <s v="隆华书店"/>
    <x v="2"/>
    <n v="41.1"/>
    <n v="26"/>
    <s v="上海市国际贵都大饭店"/>
    <x v="1"/>
    <n v="1068.6000000000001"/>
  </r>
  <r>
    <s v="BTW-08269"/>
    <d v="2012-10-11T00:00:00"/>
    <s v="鼎盛书店"/>
    <x v="3"/>
    <n v="39.200000000000003"/>
    <n v="32"/>
    <s v="山东省青岛市宁夏路288号青岛软件园3号楼501 微软青岛办事处"/>
    <x v="3"/>
    <n v="1254.4000000000001"/>
  </r>
  <r>
    <s v="BTW-08270"/>
    <d v="2012-10-12T00:00:00"/>
    <s v="鼎盛书店"/>
    <x v="4"/>
    <n v="36.299999999999997"/>
    <n v="30"/>
    <s v="甘肃省兰州市锦江阳光酒店东海厅"/>
    <x v="2"/>
    <n v="1089"/>
  </r>
  <r>
    <s v="BTW-08271"/>
    <d v="2012-10-13T00:00:00"/>
    <s v="鼎盛书店"/>
    <x v="13"/>
    <n v="36.799999999999997"/>
    <n v="10"/>
    <s v="浙江省银川市兴庆区北京东路477号柏悦酒店6楼中华厅"/>
    <x v="1"/>
    <n v="368"/>
  </r>
  <r>
    <s v="BTW-08272"/>
    <d v="2012-10-15T00:00:00"/>
    <s v="鼎盛书店"/>
    <x v="6"/>
    <n v="43.2"/>
    <n v="35"/>
    <s v="北京市东城区和平里中街12号"/>
    <x v="3"/>
    <n v="1512"/>
  </r>
  <r>
    <s v="BTW-08273"/>
    <d v="2012-10-16T00:00:00"/>
    <s v="鼎盛书店"/>
    <x v="7"/>
    <n v="39.799999999999997"/>
    <n v="36"/>
    <s v="河南省郑州市金水东路与民生路"/>
    <x v="3"/>
    <n v="1432.8"/>
  </r>
  <r>
    <s v="BTW-08274"/>
    <d v="2012-10-17T00:00:00"/>
    <s v="隆华书店"/>
    <x v="14"/>
    <n v="40.6"/>
    <n v="25"/>
    <s v="上海市徐汇区港汇中心二座微软公司9楼"/>
    <x v="1"/>
    <n v="1015"/>
  </r>
  <r>
    <s v="BTW-08275"/>
    <d v="2012-10-18T00:00:00"/>
    <s v="鼎盛书店"/>
    <x v="15"/>
    <n v="38.6"/>
    <n v="23"/>
    <s v="北京市西城区西绒线胡同51号中国会"/>
    <x v="3"/>
    <n v="887.80000000000007"/>
  </r>
  <r>
    <s v="BTW-08276"/>
    <d v="2012-10-18T00:00:00"/>
    <s v="鼎盛书店"/>
    <x v="16"/>
    <n v="39.299999999999997"/>
    <n v="12"/>
    <s v="贵州省贵阳市云岩区中山西路51号"/>
    <x v="2"/>
    <n v="471.59999999999997"/>
  </r>
  <r>
    <s v="BTW-08277"/>
    <d v="2012-10-19T00:00:00"/>
    <s v="鼎盛书店"/>
    <x v="8"/>
    <n v="40.5"/>
    <n v="24"/>
    <s v="贵州省贵阳市中山西路51号"/>
    <x v="2"/>
    <n v="972"/>
  </r>
  <r>
    <s v="BTW-08278"/>
    <d v="2012-10-20T00:00:00"/>
    <s v="隆华书店"/>
    <x v="9"/>
    <n v="44.5"/>
    <n v="42"/>
    <s v="辽宁省大连中山区长江路123号大连日航酒店4层清苑厅"/>
    <x v="3"/>
    <n v="1738.1700000000003"/>
  </r>
  <r>
    <s v="BTW-08279"/>
    <d v="2012-10-22T00:00:00"/>
    <s v="鼎盛书店"/>
    <x v="10"/>
    <n v="37.799999999999997"/>
    <n v="40"/>
    <s v="四川省成都市城市名人酒店"/>
    <x v="2"/>
    <n v="1406.1599999999999"/>
  </r>
  <r>
    <s v="BTW-08280"/>
    <d v="2012-10-23T00:00:00"/>
    <s v="隆华书店"/>
    <x v="11"/>
    <n v="42.5"/>
    <n v="46"/>
    <s v="山西省大同市南城墙永泰西门"/>
    <x v="3"/>
    <n v="1818.1499999999999"/>
  </r>
  <r>
    <s v="BTW-08281"/>
    <d v="2012-10-24T00:00:00"/>
    <s v="鼎盛书店"/>
    <x v="12"/>
    <n v="39.4"/>
    <n v="46"/>
    <s v="浙江省杭州市西湖区北山路78号香格里拉饭店东楼1栋555房"/>
    <x v="1"/>
    <n v="1685.5320000000002"/>
  </r>
  <r>
    <s v="BTW-08282"/>
    <d v="2012-10-24T00:00:00"/>
    <s v="隆华书店"/>
    <x v="0"/>
    <n v="41.3"/>
    <n v="35"/>
    <s v="浙江省杭州市西湖区紫金港路21号"/>
    <x v="1"/>
    <n v="1445.5"/>
  </r>
  <r>
    <s v="BTW-08283"/>
    <d v="2012-10-25T00:00:00"/>
    <s v="博达书店"/>
    <x v="1"/>
    <n v="43.9"/>
    <n v="36"/>
    <s v="北京市西城区阜成门外大街29号"/>
    <x v="3"/>
    <n v="1580.3999999999999"/>
  </r>
  <r>
    <s v="BTW-08284"/>
    <d v="2012-10-26T00:00:00"/>
    <s v="鼎盛书店"/>
    <x v="2"/>
    <n v="41.1"/>
    <n v="42"/>
    <s v="福建省厦门市软件园二期观日路44号9楼"/>
    <x v="0"/>
    <n v="1605.3660000000002"/>
  </r>
  <r>
    <s v="BTW-08285"/>
    <d v="2012-10-29T00:00:00"/>
    <s v="博达书店"/>
    <x v="3"/>
    <n v="39.200000000000003"/>
    <n v="13"/>
    <s v="广东省广州市天河区黄埔大道666号"/>
    <x v="0"/>
    <n v="509.6"/>
  </r>
  <r>
    <s v="BTW-08286"/>
    <d v="2012-10-30T00:00:00"/>
    <s v="博达书店"/>
    <x v="0"/>
    <n v="41.3"/>
    <n v="49"/>
    <s v="广东省广州市天河区林和西路1号广州国际贸易中心42层"/>
    <x v="0"/>
    <n v="1882.0409999999999"/>
  </r>
  <r>
    <s v="BTW-08287"/>
    <d v="2012-10-31T00:00:00"/>
    <s v="鼎盛书店"/>
    <x v="1"/>
    <n v="43.9"/>
    <n v="41"/>
    <s v="江苏省南京市白下区汉中路89号"/>
    <x v="1"/>
    <n v="1673.9069999999999"/>
  </r>
  <r>
    <s v="BTW-08288"/>
    <d v="2012-11-01T00:00:00"/>
    <s v="鼎盛书店"/>
    <x v="2"/>
    <n v="41.1"/>
    <n v="24"/>
    <s v="天津市和平区南京路189号"/>
    <x v="3"/>
    <n v="986.40000000000009"/>
  </r>
  <r>
    <s v="BTW-08289"/>
    <d v="2012-11-02T00:00:00"/>
    <s v="隆华书店"/>
    <x v="3"/>
    <n v="39.200000000000003"/>
    <n v="15"/>
    <s v="山东省青岛市颐中皇冠假日酒店三层多功能厅"/>
    <x v="3"/>
    <n v="588"/>
  </r>
  <r>
    <s v="BTW-08290"/>
    <d v="2012-11-03T00:00:00"/>
    <s v="博达书店"/>
    <x v="4"/>
    <n v="36.299999999999997"/>
    <n v="45"/>
    <s v="广东省东莞市新城市商务中心区会展北路"/>
    <x v="0"/>
    <n v="1519.155"/>
  </r>
  <r>
    <s v="BTW-08291"/>
    <d v="2012-11-07T00:00:00"/>
    <s v="鼎盛书店"/>
    <x v="5"/>
    <n v="34.9"/>
    <n v="29"/>
    <s v="北京市石河子市石河子信息办公室"/>
    <x v="3"/>
    <n v="1012.0999999999999"/>
  </r>
  <r>
    <s v="BTW-08292"/>
    <d v="2012-11-07T00:00:00"/>
    <s v="隆华书店"/>
    <x v="8"/>
    <n v="40.5"/>
    <n v="49"/>
    <s v="吉林省长春市青荫路435号"/>
    <x v="3"/>
    <n v="1845.585"/>
  </r>
  <r>
    <s v="BTW-08293"/>
    <d v="2012-11-08T00:00:00"/>
    <s v="鼎盛书店"/>
    <x v="9"/>
    <n v="44.5"/>
    <n v="6"/>
    <s v="广东省广州市机场路278号"/>
    <x v="0"/>
    <n v="267"/>
  </r>
  <r>
    <s v="BTW-08294"/>
    <d v="2012-11-08T00:00:00"/>
    <s v="隆华书店"/>
    <x v="10"/>
    <n v="37.799999999999997"/>
    <n v="12"/>
    <s v="浙江省苏州市工业园区苏虹东路288号"/>
    <x v="1"/>
    <n v="453.59999999999997"/>
  </r>
  <r>
    <s v="BTW-08295"/>
    <d v="2012-11-09T00:00:00"/>
    <s v="鼎盛书店"/>
    <x v="11"/>
    <n v="42.5"/>
    <n v="28"/>
    <s v="北京市西城区宣武门西大街32号"/>
    <x v="3"/>
    <n v="1190"/>
  </r>
  <r>
    <s v="BTW-08296"/>
    <d v="2012-11-10T00:00:00"/>
    <s v="鼎盛书店"/>
    <x v="12"/>
    <n v="39.4"/>
    <n v="36"/>
    <s v="北京市国家会议中心"/>
    <x v="3"/>
    <n v="1418.3999999999999"/>
  </r>
  <r>
    <s v="BTW-08297"/>
    <d v="2012-11-12T00:00:00"/>
    <s v="博达书店"/>
    <x v="13"/>
    <n v="36.799999999999997"/>
    <n v="12"/>
    <s v="北京市朝阳区光华路2号阳光100G座上海文广大夏7层"/>
    <x v="3"/>
    <n v="441.59999999999997"/>
  </r>
  <r>
    <s v="BTW-08298"/>
    <d v="2012-11-13T00:00:00"/>
    <s v="鼎盛书店"/>
    <x v="6"/>
    <n v="43.2"/>
    <n v="27"/>
    <s v="北京市中关村微软MPR办公室"/>
    <x v="3"/>
    <n v="1166.4000000000001"/>
  </r>
  <r>
    <s v="BTW-08299"/>
    <d v="2012-11-13T00:00:00"/>
    <s v="博达书店"/>
    <x v="7"/>
    <n v="39.799999999999997"/>
    <n v="2"/>
    <s v="上海市虹桥区喜来登太平洋大饭店四层地中海厅"/>
    <x v="1"/>
    <n v="79.599999999999994"/>
  </r>
  <r>
    <s v="BTW-08300"/>
    <d v="2012-11-14T00:00:00"/>
    <s v="鼎盛书店"/>
    <x v="14"/>
    <n v="40.6"/>
    <n v="35"/>
    <s v="广东省深圳市嘉里建设广场2座12层体验中心"/>
    <x v="0"/>
    <n v="1421"/>
  </r>
  <r>
    <s v="BTW-08301"/>
    <d v="2012-11-14T00:00:00"/>
    <s v="博达书店"/>
    <x v="15"/>
    <n v="38.6"/>
    <n v="21"/>
    <s v="上海市徐汇区虹桥路3号港汇中心二座10层10.072室"/>
    <x v="1"/>
    <n v="810.6"/>
  </r>
  <r>
    <s v="BTW-08302"/>
    <d v="2012-11-16T00:00:00"/>
    <s v="隆华书店"/>
    <x v="16"/>
    <n v="39.299999999999997"/>
    <n v="34"/>
    <s v="广东省广州市越秀区白云路18号4楼405室"/>
    <x v="0"/>
    <n v="1336.1999999999998"/>
  </r>
  <r>
    <s v="BTW-08303"/>
    <d v="2012-11-16T00:00:00"/>
    <s v="鼎盛书店"/>
    <x v="0"/>
    <n v="41.3"/>
    <n v="7"/>
    <s v="浙江省杭州市大厦武林广场1号"/>
    <x v="1"/>
    <n v="289.09999999999997"/>
  </r>
  <r>
    <s v="BTW-08304"/>
    <d v="2012-11-19T00:00:00"/>
    <s v="鼎盛书店"/>
    <x v="1"/>
    <n v="43.9"/>
    <n v="16"/>
    <s v="四川省成都市世纪城路936号"/>
    <x v="2"/>
    <n v="702.4"/>
  </r>
  <r>
    <s v="BTW-08305"/>
    <d v="2012-11-20T00:00:00"/>
    <s v="隆华书店"/>
    <x v="2"/>
    <n v="41.1"/>
    <n v="5"/>
    <s v="山东省太仓市上海东路288号"/>
    <x v="3"/>
    <n v="205.5"/>
  </r>
  <r>
    <s v="BTW-08306"/>
    <d v="2012-11-20T00:00:00"/>
    <s v="鼎盛书店"/>
    <x v="3"/>
    <n v="39.200000000000003"/>
    <n v="25"/>
    <s v="江苏省江阴市新桥镇陶新中路8号"/>
    <x v="1"/>
    <n v="980.00000000000011"/>
  </r>
  <r>
    <s v="BTW-08307"/>
    <d v="2012-11-21T00:00:00"/>
    <s v="隆华书店"/>
    <x v="4"/>
    <n v="36.299999999999997"/>
    <n v="41"/>
    <s v="浙江省嘉兴市环城南路393号"/>
    <x v="1"/>
    <n v="1384.1189999999999"/>
  </r>
  <r>
    <s v="BTW-08308"/>
    <d v="2012-11-23T00:00:00"/>
    <s v="博达书店"/>
    <x v="5"/>
    <n v="34.9"/>
    <n v="20"/>
    <s v="贵州省贵阳市云岩区安云路樱花巷20号"/>
    <x v="2"/>
    <n v="698"/>
  </r>
  <r>
    <s v="BTW-08309"/>
    <d v="2012-11-23T00:00:00"/>
    <s v="博达书店"/>
    <x v="8"/>
    <n v="40.5"/>
    <n v="48"/>
    <s v="浙江省苏州市干将西路1296号"/>
    <x v="1"/>
    <n v="1807.92"/>
  </r>
  <r>
    <s v="BTW-08310"/>
    <d v="2012-11-23T00:00:00"/>
    <s v="隆华书店"/>
    <x v="9"/>
    <n v="44.5"/>
    <n v="7"/>
    <s v="北京市香山饭店"/>
    <x v="3"/>
    <n v="311.5"/>
  </r>
  <r>
    <s v="BTW-08311"/>
    <d v="2012-11-24T00:00:00"/>
    <s v="博达书店"/>
    <x v="10"/>
    <n v="37.799999999999997"/>
    <n v="18"/>
    <s v="河南省郑州市金水区城东路289号"/>
    <x v="3"/>
    <n v="680.4"/>
  </r>
  <r>
    <s v="BTW-08312"/>
    <d v="2012-11-27T00:00:00"/>
    <s v="隆华书店"/>
    <x v="11"/>
    <n v="42.5"/>
    <n v="29"/>
    <s v="福建省厦门市思明区莲岳路118号中烟大厦1702室"/>
    <x v="0"/>
    <n v="1232.5"/>
  </r>
  <r>
    <s v="BTW-08313"/>
    <d v="2012-11-28T00:00:00"/>
    <s v="鼎盛书店"/>
    <x v="12"/>
    <n v="39.4"/>
    <n v="9"/>
    <s v="广东省深圳市南山区蛇口港湾大道2号"/>
    <x v="0"/>
    <n v="354.59999999999997"/>
  </r>
  <r>
    <s v="BTW-08314"/>
    <d v="2012-11-29T00:00:00"/>
    <s v="鼎盛书店"/>
    <x v="13"/>
    <n v="36.799999999999997"/>
    <n v="38"/>
    <s v="上海市闵行区浦星路699号"/>
    <x v="1"/>
    <n v="1398.3999999999999"/>
  </r>
  <r>
    <s v="BTW-08315"/>
    <d v="2012-11-30T00:00:00"/>
    <s v="鼎盛书店"/>
    <x v="6"/>
    <n v="43.2"/>
    <n v="9"/>
    <s v="上海市浦东新区世纪大道100号上海环球金融中心56楼"/>
    <x v="1"/>
    <n v="388.8"/>
  </r>
  <r>
    <s v="BTW-08316"/>
    <d v="2012-11-30T00:00:00"/>
    <s v="博达书店"/>
    <x v="7"/>
    <n v="39.799999999999997"/>
    <n v="37"/>
    <s v="海南省海口市琼山区红城湖路22号"/>
    <x v="0"/>
    <n v="1472.6"/>
  </r>
  <r>
    <s v="BTW-08317"/>
    <d v="2012-12-01T00:00:00"/>
    <s v="隆华书店"/>
    <x v="14"/>
    <n v="40.6"/>
    <n v="6"/>
    <s v="云南省昆明市官渡区拓东路6号"/>
    <x v="2"/>
    <n v="243.60000000000002"/>
  </r>
  <r>
    <s v="BTW-08318"/>
    <d v="2012-12-03T00:00:00"/>
    <s v="博达书店"/>
    <x v="15"/>
    <n v="38.6"/>
    <n v="27"/>
    <s v="广东省深圳市龙岗区坂田"/>
    <x v="0"/>
    <n v="1042.2"/>
  </r>
  <r>
    <s v="BTW-08319"/>
    <d v="2012-12-04T00:00:00"/>
    <s v="隆华书店"/>
    <x v="16"/>
    <n v="39.299999999999997"/>
    <n v="12"/>
    <s v="江西省南昌市西湖区洪城路289号"/>
    <x v="1"/>
    <n v="471.59999999999997"/>
  </r>
  <r>
    <s v="BTW-08320"/>
    <d v="2012-12-04T00:00:00"/>
    <s v="博达书店"/>
    <x v="8"/>
    <n v="40.5"/>
    <n v="32"/>
    <s v="北京市海淀区东北旺西路8号"/>
    <x v="3"/>
    <n v="1296"/>
  </r>
  <r>
    <s v="BTW-08321"/>
    <d v="2012-12-05T00:00:00"/>
    <s v="博达书店"/>
    <x v="9"/>
    <n v="44.5"/>
    <n v="49"/>
    <s v="北京市西城区西绒线胡同51号中国会"/>
    <x v="3"/>
    <n v="2027.8650000000002"/>
  </r>
  <r>
    <s v="BTW-08322"/>
    <d v="2012-12-05T00:00:00"/>
    <s v="鼎盛书店"/>
    <x v="10"/>
    <n v="37.799999999999997"/>
    <n v="42"/>
    <s v="贵州省贵阳市云岩区中山西路51号"/>
    <x v="2"/>
    <n v="1476.4679999999998"/>
  </r>
  <r>
    <s v="BTW-08323"/>
    <d v="2012-12-06T00:00:00"/>
    <s v="博达书店"/>
    <x v="11"/>
    <n v="42.5"/>
    <n v="41"/>
    <s v="贵州省贵阳市中山西路51号"/>
    <x v="2"/>
    <n v="1620.5249999999999"/>
  </r>
  <r>
    <s v="BTW-08324"/>
    <d v="2012-12-06T00:00:00"/>
    <s v="隆华书店"/>
    <x v="12"/>
    <n v="39.4"/>
    <n v="44"/>
    <s v="辽宁省大连中山区长江路123号大连日航酒店4层清苑厅"/>
    <x v="3"/>
    <n v="1612.248"/>
  </r>
  <r>
    <s v="BTW-08325"/>
    <d v="2012-12-07T00:00:00"/>
    <s v="博达书店"/>
    <x v="0"/>
    <n v="41.3"/>
    <n v="50"/>
    <s v="四川省成都市城市名人酒店"/>
    <x v="2"/>
    <n v="1920.45"/>
  </r>
  <r>
    <s v="BTW-08326"/>
    <d v="2012-12-10T00:00:00"/>
    <s v="隆华书店"/>
    <x v="1"/>
    <n v="43.9"/>
    <n v="33"/>
    <s v="山西省大同市南城墙永泰西门"/>
    <x v="3"/>
    <n v="1448.7"/>
  </r>
  <r>
    <s v="BTW-08327"/>
    <d v="2012-12-11T00:00:00"/>
    <s v="鼎盛书店"/>
    <x v="2"/>
    <n v="41.1"/>
    <n v="25"/>
    <s v="浙江省杭州市西湖区北山路78号香格里拉饭店东楼1栋555房"/>
    <x v="1"/>
    <n v="1027.5"/>
  </r>
  <r>
    <s v="BTW-08328"/>
    <d v="2012-12-11T00:00:00"/>
    <s v="隆华书店"/>
    <x v="3"/>
    <n v="39.200000000000003"/>
    <n v="5"/>
    <s v="浙江省杭州市西湖区紫金港路21号"/>
    <x v="1"/>
    <n v="196"/>
  </r>
  <r>
    <s v="BTW-08329"/>
    <d v="2012-12-12T00:00:00"/>
    <s v="鼎盛书店"/>
    <x v="4"/>
    <n v="36.299999999999997"/>
    <n v="40"/>
    <s v="北京市西城区阜成门外大街29号"/>
    <x v="3"/>
    <n v="1350.3600000000001"/>
  </r>
  <r>
    <s v="BTW-08330"/>
    <d v="2012-12-13T00:00:00"/>
    <s v="隆华书店"/>
    <x v="5"/>
    <n v="34.9"/>
    <n v="24"/>
    <s v="福建省厦门市软件园二期观日路44号9楼"/>
    <x v="0"/>
    <n v="837.59999999999991"/>
  </r>
  <r>
    <s v="BTW-08331"/>
    <d v="2012-12-14T00:00:00"/>
    <s v="鼎盛书店"/>
    <x v="8"/>
    <n v="40.5"/>
    <n v="48"/>
    <s v="广东省广州市天河区黄埔大道666号"/>
    <x v="0"/>
    <n v="1807.92"/>
  </r>
  <r>
    <s v="BTW-08332"/>
    <d v="2012-12-14T00:00:00"/>
    <s v="隆华书店"/>
    <x v="9"/>
    <n v="44.5"/>
    <n v="32"/>
    <s v="广东省广州市天河区林和西路1号广州国际贸易中心42层"/>
    <x v="0"/>
    <n v="1424"/>
  </r>
  <r>
    <s v="BTW-08333"/>
    <d v="2012-12-15T00:00:00"/>
    <s v="鼎盛书店"/>
    <x v="10"/>
    <n v="37.799999999999997"/>
    <n v="40"/>
    <s v="江苏省南京市白下区汉中路89号"/>
    <x v="1"/>
    <n v="1406.1599999999999"/>
  </r>
  <r>
    <s v="BTW-08335"/>
    <d v="2012-12-19T00:00:00"/>
    <s v="隆华书店"/>
    <x v="12"/>
    <n v="39.4"/>
    <n v="35"/>
    <s v="北京市东城区朝阳门北大街1号"/>
    <x v="3"/>
    <n v="1379"/>
  </r>
  <r>
    <s v="BTW-08336"/>
    <d v="2012-12-20T00:00:00"/>
    <s v="博达书店"/>
    <x v="13"/>
    <n v="36.799999999999997"/>
    <n v="16"/>
    <s v="上海市静安区华山路250号，上海希尔顿酒店"/>
    <x v="1"/>
    <n v="588.79999999999995"/>
  </r>
  <r>
    <s v="BTW-08337"/>
    <d v="2012-12-21T00:00:00"/>
    <s v="博达书店"/>
    <x v="6"/>
    <n v="43.2"/>
    <n v="41"/>
    <s v="安徽省合肥市蜀山经济开发区创业大道3号创业大道3号"/>
    <x v="1"/>
    <n v="1647.2160000000001"/>
  </r>
  <r>
    <s v="BTW-08338"/>
    <d v="2012-12-21T00:00:00"/>
    <s v="博达书店"/>
    <x v="7"/>
    <n v="39.799999999999997"/>
    <n v="16"/>
    <s v="北京市海淀区永嘉北路6号"/>
    <x v="3"/>
    <n v="636.79999999999995"/>
  </r>
  <r>
    <s v="BTW-08339"/>
    <d v="2012-12-24T00:00:00"/>
    <s v="隆华书店"/>
    <x v="14"/>
    <n v="40.6"/>
    <n v="23"/>
    <s v="河北省保定市朝阳南大街2266号"/>
    <x v="3"/>
    <n v="933.80000000000007"/>
  </r>
  <r>
    <s v="BTW-08340"/>
    <d v="2012-12-25T00:00:00"/>
    <s v="博达书店"/>
    <x v="15"/>
    <n v="38.6"/>
    <n v="45"/>
    <s v="天津市武清开发区新源道北18号"/>
    <x v="3"/>
    <n v="1615.41"/>
  </r>
  <r>
    <s v="BTW-08341"/>
    <d v="2012-12-26T00:00:00"/>
    <s v="博达书店"/>
    <x v="16"/>
    <n v="39.299999999999997"/>
    <n v="11"/>
    <s v="浙江省苏州市阊胥路483号创元科技园金阊软件园5号楼5101室"/>
    <x v="1"/>
    <n v="432.29999999999995"/>
  </r>
  <r>
    <s v="BTW-08342"/>
    <d v="2012-12-26T00:00:00"/>
    <s v="隆华书店"/>
    <x v="8"/>
    <n v="40.5"/>
    <n v="20"/>
    <s v="江西省南昌市高新区京东大道698号"/>
    <x v="1"/>
    <n v="810"/>
  </r>
  <r>
    <s v="BTW-08343"/>
    <d v="2012-12-27T00:00:00"/>
    <s v="博达书店"/>
    <x v="9"/>
    <n v="44.5"/>
    <n v="25"/>
    <s v="广东省佛山市顺德区容桂高新技术开发区建业中路13号"/>
    <x v="0"/>
    <n v="1112.5"/>
  </r>
  <r>
    <s v="BTW-08344"/>
    <d v="2012-12-28T00:00:00"/>
    <s v="博达书店"/>
    <x v="10"/>
    <n v="37.799999999999997"/>
    <n v="25"/>
    <s v="辽宁省沈阳市和平区青年大街390号"/>
    <x v="3"/>
    <n v="944.99999999999989"/>
  </r>
  <r>
    <s v="BTW-08345"/>
    <d v="2012-12-28T00:00:00"/>
    <s v="博达书店"/>
    <x v="11"/>
    <n v="42.5"/>
    <n v="42"/>
    <s v="福建省福州市湖东路中山大厦，兴业银行"/>
    <x v="0"/>
    <n v="1660.05"/>
  </r>
  <r>
    <s v="BTW-08346"/>
    <d v="2012-12-29T00:00:00"/>
    <s v="鼎盛书店"/>
    <x v="12"/>
    <n v="39.4"/>
    <n v="22"/>
    <s v="辽宁省大连市烟草专卖局（大连市五四路26号）"/>
    <x v="3"/>
    <n v="866.8"/>
  </r>
  <r>
    <s v="BTW-08347"/>
    <d v="2012-12-31T00:00:00"/>
    <s v="博达书店"/>
    <x v="13"/>
    <n v="36.799999999999997"/>
    <n v="44"/>
    <s v="浙江省滨江区南环路3758号"/>
    <x v="1"/>
    <n v="1505.8559999999998"/>
  </r>
  <r>
    <s v="BTW-08348"/>
    <d v="2013-01-02T00:00:00"/>
    <s v="鼎盛书店"/>
    <x v="6"/>
    <n v="43.2"/>
    <n v="11"/>
    <s v="北京市西城区宣武门西大街32号"/>
    <x v="3"/>
    <n v="475.20000000000005"/>
  </r>
  <r>
    <s v="BTW-08349"/>
    <d v="2013-01-04T00:00:00"/>
    <s v="博达书店"/>
    <x v="7"/>
    <n v="39.799999999999997"/>
    <n v="26"/>
    <s v="湖北省武汉市宝丰路6号香溢大酒店20楼"/>
    <x v="1"/>
    <n v="1034.8"/>
  </r>
  <r>
    <s v="BTW-08350"/>
    <d v="2013-01-04T00:00:00"/>
    <s v="博达书店"/>
    <x v="14"/>
    <n v="40.6"/>
    <n v="40"/>
    <s v="河南省郑州金水区金水路115号"/>
    <x v="3"/>
    <n v="1510.3200000000002"/>
  </r>
  <r>
    <s v="BTW-08351"/>
    <d v="2013-01-05T00:00:00"/>
    <s v="博达书店"/>
    <x v="15"/>
    <n v="38.6"/>
    <n v="49"/>
    <s v="福建省厦门市思明区莲岳路118号中烟大厦1702室"/>
    <x v="0"/>
    <n v="1759.0020000000002"/>
  </r>
  <r>
    <s v="BTW-08352"/>
    <d v="2013-01-06T00:00:00"/>
    <s v="鼎盛书店"/>
    <x v="16"/>
    <n v="39.299999999999997"/>
    <n v="47"/>
    <s v="广东省深圳市南山区蛇口港湾大道2号"/>
    <x v="0"/>
    <n v="1717.8029999999999"/>
  </r>
  <r>
    <s v="BTW-08353"/>
    <d v="2013-01-09T00:00:00"/>
    <s v="鼎盛书店"/>
    <x v="4"/>
    <n v="36.299999999999997"/>
    <n v="46"/>
    <s v="上海市闵行区浦星路699号"/>
    <x v="1"/>
    <n v="1552.914"/>
  </r>
  <r>
    <s v="BTW-08354"/>
    <d v="2013-01-09T00:00:00"/>
    <s v="博达书店"/>
    <x v="5"/>
    <n v="34.9"/>
    <n v="27"/>
    <s v="上海市浦东新区世纪大道100号上海环球金融中心56楼"/>
    <x v="1"/>
    <n v="942.3"/>
  </r>
  <r>
    <s v="BTW-08355"/>
    <d v="2013-01-10T00:00:00"/>
    <s v="鼎盛书店"/>
    <x v="8"/>
    <n v="40.5"/>
    <n v="31"/>
    <s v="海南省海口市琼山区红城湖路22号"/>
    <x v="0"/>
    <n v="1255.5"/>
  </r>
  <r>
    <s v="BTW-08356"/>
    <d v="2013-01-10T00:00:00"/>
    <s v="博达书店"/>
    <x v="9"/>
    <n v="44.5"/>
    <n v="40"/>
    <s v="云南省昆明市官渡区拓东路6号"/>
    <x v="2"/>
    <n v="1655.4"/>
  </r>
  <r>
    <s v="BTW-08357"/>
    <d v="2013-01-11T00:00:00"/>
    <s v="隆华书店"/>
    <x v="10"/>
    <n v="37.799999999999997"/>
    <n v="47"/>
    <s v="广东省深圳市龙岗区坂田"/>
    <x v="0"/>
    <n v="1652.2379999999998"/>
  </r>
  <r>
    <s v="BTW-08358"/>
    <d v="2013-01-11T00:00:00"/>
    <s v="鼎盛书店"/>
    <x v="11"/>
    <n v="42.5"/>
    <n v="15"/>
    <s v="江西省南昌市西湖区洪城路289号"/>
    <x v="1"/>
    <n v="637.5"/>
  </r>
  <r>
    <s v="BTW-08359"/>
    <d v="2013-01-12T00:00:00"/>
    <s v="隆华书店"/>
    <x v="12"/>
    <n v="39.4"/>
    <n v="37"/>
    <s v="北京市海淀区东北旺西路8号"/>
    <x v="3"/>
    <n v="1457.8"/>
  </r>
  <r>
    <s v="BTW-08360"/>
    <d v="2013-01-12T00:00:00"/>
    <s v="鼎盛书店"/>
    <x v="13"/>
    <n v="36.799999999999997"/>
    <n v="44"/>
    <s v="北京市西城区西绒线胡同51号中国会"/>
    <x v="3"/>
    <n v="1505.8559999999998"/>
  </r>
  <r>
    <s v="BTW-08361"/>
    <d v="2013-01-13T00:00:00"/>
    <s v="隆华书店"/>
    <x v="6"/>
    <n v="43.2"/>
    <n v="47"/>
    <s v="贵州省贵阳市云岩区中山西路51号"/>
    <x v="2"/>
    <n v="1888.2720000000002"/>
  </r>
  <r>
    <s v="BTW-08362"/>
    <d v="2013-01-15T00:00:00"/>
    <s v="鼎盛书店"/>
    <x v="7"/>
    <n v="39.799999999999997"/>
    <n v="13"/>
    <s v="贵州省贵阳市中山西路51号"/>
    <x v="2"/>
    <n v="517.4"/>
  </r>
  <r>
    <s v="BTW-08363"/>
    <d v="2013-01-16T00:00:00"/>
    <s v="鼎盛书店"/>
    <x v="14"/>
    <n v="40.6"/>
    <n v="61"/>
    <s v="辽宁省大连中山区长江路123号大连日航酒店4层清苑厅"/>
    <x v="3"/>
    <n v="2303.2380000000003"/>
  </r>
  <r>
    <s v="BTW-08364"/>
    <d v="2013-01-16T00:00:00"/>
    <s v="鼎盛书店"/>
    <x v="15"/>
    <n v="38.6"/>
    <n v="48"/>
    <s v="四川省成都市城市名人酒店"/>
    <x v="2"/>
    <n v="1723.1040000000003"/>
  </r>
  <r>
    <s v="BTW-08365"/>
    <d v="2013-01-17T00:00:00"/>
    <s v="鼎盛书店"/>
    <x v="16"/>
    <n v="39.299999999999997"/>
    <n v="30"/>
    <s v="山西省大同市南城墙永泰西门"/>
    <x v="3"/>
    <n v="1179"/>
  </r>
  <r>
    <s v="BTW-08366"/>
    <d v="2013-01-18T00:00:00"/>
    <s v="博达书店"/>
    <x v="8"/>
    <n v="40.5"/>
    <n v="36"/>
    <s v="浙江省杭州市西湖区北山路78号香格里拉饭店东楼1栋555房"/>
    <x v="1"/>
    <n v="1458"/>
  </r>
  <r>
    <s v="BTW-08367"/>
    <d v="2013-01-19T00:00:00"/>
    <s v="鼎盛书店"/>
    <x v="9"/>
    <n v="44.5"/>
    <n v="10"/>
    <s v="浙江省杭州市西湖区紫金港路21号"/>
    <x v="1"/>
    <n v="445"/>
  </r>
  <r>
    <s v="BTW-08368"/>
    <d v="2013-01-22T00:00:00"/>
    <s v="博达书店"/>
    <x v="10"/>
    <n v="37.799999999999997"/>
    <n v="49"/>
    <s v="北京市西城区阜成门外大街29号"/>
    <x v="3"/>
    <n v="1722.5459999999998"/>
  </r>
  <r>
    <s v="BTW-08369"/>
    <d v="2013-01-23T00:00:00"/>
    <s v="博达书店"/>
    <x v="11"/>
    <n v="42.5"/>
    <n v="14"/>
    <s v="福建省厦门市软件园二期观日路44号9楼"/>
    <x v="0"/>
    <n v="595"/>
  </r>
  <r>
    <s v="BTW-08370"/>
    <d v="2013-01-24T00:00:00"/>
    <s v="隆华书店"/>
    <x v="12"/>
    <n v="39.4"/>
    <n v="35"/>
    <s v="广东省广州市天河区黄埔大道666号"/>
    <x v="0"/>
    <n v="1379"/>
  </r>
  <r>
    <s v="BTW-08371"/>
    <d v="2013-01-24T00:00:00"/>
    <s v="鼎盛书店"/>
    <x v="0"/>
    <n v="41.3"/>
    <n v="32"/>
    <s v="广东省广州市天河区林和西路1号广州国际贸易中心42层"/>
    <x v="0"/>
    <n v="1321.6"/>
  </r>
  <r>
    <s v="BTW-08372"/>
    <d v="2013-01-25T00:00:00"/>
    <s v="鼎盛书店"/>
    <x v="1"/>
    <n v="43.9"/>
    <n v="25"/>
    <s v="江苏省南京市白下区汉中路89号"/>
    <x v="1"/>
    <n v="1097.5"/>
  </r>
  <r>
    <s v="BTW-08373"/>
    <d v="2013-01-26T00:00:00"/>
    <s v="隆华书店"/>
    <x v="2"/>
    <n v="41.1"/>
    <n v="5"/>
    <s v="天津市和平区南京路189号"/>
    <x v="3"/>
    <n v="205.5"/>
  </r>
  <r>
    <s v="BTW-08374"/>
    <d v="2013-01-26T00:00:00"/>
    <s v="鼎盛书店"/>
    <x v="3"/>
    <n v="39.200000000000003"/>
    <n v="40"/>
    <s v="山东省青岛市颐中皇冠假日酒店三层多功能厅"/>
    <x v="3"/>
    <n v="1458.2400000000002"/>
  </r>
  <r>
    <s v="BTW-08375"/>
    <d v="2013-01-29T00:00:00"/>
    <s v="鼎盛书店"/>
    <x v="4"/>
    <n v="36.299999999999997"/>
    <n v="31"/>
    <s v="广东省东莞市新城市商务中心区会展北路"/>
    <x v="0"/>
    <n v="1125.3"/>
  </r>
  <r>
    <s v="BTW-08376"/>
    <d v="2013-01-30T00:00:00"/>
    <s v="鼎盛书店"/>
    <x v="5"/>
    <n v="34.9"/>
    <n v="16"/>
    <s v="北京市石河子市石河子信息办公室"/>
    <x v="3"/>
    <n v="558.4"/>
  </r>
  <r>
    <s v="BTW-08377"/>
    <d v="2013-01-31T00:00:00"/>
    <s v="鼎盛书店"/>
    <x v="8"/>
    <n v="40.5"/>
    <n v="19"/>
    <s v="重庆市渝中区中山三路155号"/>
    <x v="2"/>
    <n v="769.5"/>
  </r>
  <r>
    <s v="BTW-08378"/>
    <d v="2013-01-31T00:00:00"/>
    <s v="隆华书店"/>
    <x v="9"/>
    <n v="44.5"/>
    <n v="15"/>
    <s v="北京市利星行广场微软大厦206体验中心"/>
    <x v="3"/>
    <n v="667.5"/>
  </r>
  <r>
    <s v="BTW-08379"/>
    <d v="2013-02-01T00:00:00"/>
    <s v="博达书店"/>
    <x v="10"/>
    <n v="37.799999999999997"/>
    <n v="11"/>
    <s v="上海市延安东路100号联谊大厦20楼"/>
    <x v="1"/>
    <n v="415.79999999999995"/>
  </r>
  <r>
    <s v="BTW-08380"/>
    <d v="2013-02-01T00:00:00"/>
    <s v="隆华书店"/>
    <x v="11"/>
    <n v="42.5"/>
    <n v="41"/>
    <s v="上海市天平宾馆6层"/>
    <x v="1"/>
    <n v="1620.5249999999999"/>
  </r>
  <r>
    <s v="BTW-08381"/>
    <d v="2013-02-02T00:00:00"/>
    <s v="博达书店"/>
    <x v="12"/>
    <n v="39.4"/>
    <n v="12"/>
    <s v="山东省济南市经四小纬二路"/>
    <x v="3"/>
    <n v="472.79999999999995"/>
  </r>
  <r>
    <s v="BTW-08382"/>
    <d v="2013-02-05T00:00:00"/>
    <s v="鼎盛书店"/>
    <x v="13"/>
    <n v="36.799999999999997"/>
    <n v="25"/>
    <s v="吉林省长春市东南湖大路1281号"/>
    <x v="3"/>
    <n v="919.99999999999989"/>
  </r>
  <r>
    <s v="BTW-08383"/>
    <d v="2013-02-06T00:00:00"/>
    <s v="鼎盛书店"/>
    <x v="6"/>
    <n v="43.2"/>
    <n v="39"/>
    <s v="河北省廊坊市经济技术开发区华祥路66号"/>
    <x v="3"/>
    <n v="1684.8000000000002"/>
  </r>
  <r>
    <s v="BTW-08384"/>
    <d v="2013-02-07T00:00:00"/>
    <s v="鼎盛书店"/>
    <x v="7"/>
    <n v="39.799999999999997"/>
    <n v="45"/>
    <s v="广东省珠海市香洲人民东路121号"/>
    <x v="0"/>
    <n v="1665.6299999999999"/>
  </r>
  <r>
    <s v="BTW-08385"/>
    <d v="2013-02-08T00:00:00"/>
    <s v="博达书店"/>
    <x v="14"/>
    <n v="40.6"/>
    <n v="30"/>
    <s v="广东省广州市天河区林和西路167号"/>
    <x v="0"/>
    <n v="1218"/>
  </r>
  <r>
    <s v="BTW-08386"/>
    <d v="2013-02-09T00:00:00"/>
    <s v="鼎盛书店"/>
    <x v="15"/>
    <n v="38.6"/>
    <n v="11"/>
    <s v="天津市河西区友谊北路银丰花园"/>
    <x v="3"/>
    <n v="424.6"/>
  </r>
  <r>
    <s v="BTW-08387"/>
    <d v="2013-02-10T00:00:00"/>
    <s v="隆华书店"/>
    <x v="16"/>
    <n v="39.299999999999997"/>
    <n v="39"/>
    <s v="陕西省西安市南大街30号中大国际大厦605室"/>
    <x v="3"/>
    <n v="1532.6999999999998"/>
  </r>
  <r>
    <s v="BTW-08388"/>
    <d v="2013-02-12T00:00:00"/>
    <s v="鼎盛书店"/>
    <x v="13"/>
    <n v="36.799999999999997"/>
    <n v="25"/>
    <s v="北京市海淀区知春路113银网中心A座"/>
    <x v="3"/>
    <n v="919.99999999999989"/>
  </r>
  <r>
    <s v="BTW-08389"/>
    <d v="2013-02-13T00:00:00"/>
    <s v="隆华书店"/>
    <x v="6"/>
    <n v="43.2"/>
    <n v="12"/>
    <s v="湖北省武汉市经济技术开发区东风大道10号"/>
    <x v="1"/>
    <n v="518.40000000000009"/>
  </r>
  <r>
    <s v="BTW-08390"/>
    <d v="2013-02-14T00:00:00"/>
    <s v="鼎盛书店"/>
    <x v="7"/>
    <n v="39.799999999999997"/>
    <n v="4"/>
    <s v="江苏省扬州市汶河北路42号蓝天大厦"/>
    <x v="1"/>
    <n v="159.19999999999999"/>
  </r>
  <r>
    <s v="BTW-08391"/>
    <d v="2013-02-14T00:00:00"/>
    <s v="博达书店"/>
    <x v="14"/>
    <n v="40.6"/>
    <n v="16"/>
    <s v="四川省成都市人民南路一段86号城市之心27楼A座"/>
    <x v="2"/>
    <n v="649.6"/>
  </r>
  <r>
    <s v="BTW-08392"/>
    <d v="2013-02-15T00:00:00"/>
    <s v="鼎盛书店"/>
    <x v="15"/>
    <n v="38.6"/>
    <n v="4"/>
    <s v="四川省绵阳市绵山路64号"/>
    <x v="2"/>
    <n v="154.4"/>
  </r>
  <r>
    <s v="BTW-08393"/>
    <d v="2013-02-15T00:00:00"/>
    <s v="鼎盛书店"/>
    <x v="16"/>
    <n v="39.299999999999997"/>
    <n v="47"/>
    <s v="江苏省南京市汉中路2号金陵饭店"/>
    <x v="1"/>
    <n v="1717.8029999999999"/>
  </r>
  <r>
    <s v="BTW-08394"/>
    <d v="2013-02-16T00:00:00"/>
    <s v="鼎盛书店"/>
    <x v="8"/>
    <n v="40.5"/>
    <n v="19"/>
    <s v="重庆市渝州路68号"/>
    <x v="2"/>
    <n v="769.5"/>
  </r>
  <r>
    <s v="BTW-08395"/>
    <d v="2013-02-19T00:00:00"/>
    <s v="鼎盛书店"/>
    <x v="9"/>
    <n v="44.5"/>
    <n v="1"/>
    <s v="广东省惠州市巽寮喜来登酒店"/>
    <x v="0"/>
    <n v="44.5"/>
  </r>
  <r>
    <s v="BTW-08396"/>
    <d v="2013-02-20T00:00:00"/>
    <s v="鼎盛书店"/>
    <x v="10"/>
    <n v="37.799999999999997"/>
    <n v="46"/>
    <s v="福建省厦门市湖里区湖里高新科技园361度大厦"/>
    <x v="0"/>
    <n v="1617.0839999999998"/>
  </r>
  <r>
    <s v="BTW-08397"/>
    <d v="2013-02-20T00:00:00"/>
    <s v="鼎盛书店"/>
    <x v="11"/>
    <n v="42.5"/>
    <n v="41"/>
    <s v="北京市东城区朝阳门北大街1号"/>
    <x v="3"/>
    <n v="1620.5249999999999"/>
  </r>
  <r>
    <s v="BTW-08398"/>
    <d v="2013-02-22T00:00:00"/>
    <s v="博达书店"/>
    <x v="12"/>
    <n v="39.4"/>
    <n v="30"/>
    <s v="上海市静安区华山路250号，上海希尔顿酒店"/>
    <x v="1"/>
    <n v="1182"/>
  </r>
  <r>
    <s v="BTW-08399"/>
    <d v="2013-02-22T00:00:00"/>
    <s v="鼎盛书店"/>
    <x v="0"/>
    <n v="41.3"/>
    <n v="41"/>
    <s v="安徽省合肥市蜀山经济开发区创业大道3号创业大道3号"/>
    <x v="1"/>
    <n v="1574.769"/>
  </r>
  <r>
    <s v="BTW-08400"/>
    <d v="2013-02-23T00:00:00"/>
    <s v="隆华书店"/>
    <x v="1"/>
    <n v="43.9"/>
    <n v="39"/>
    <s v="福建省厦门市思明区莲岳路118号中烟大厦1702室"/>
    <x v="0"/>
    <n v="1712.1"/>
  </r>
  <r>
    <s v="BTW-08401"/>
    <d v="2013-02-27T00:00:00"/>
    <s v="博达书店"/>
    <x v="2"/>
    <n v="41.1"/>
    <n v="3"/>
    <s v="广东省深圳市南山区蛇口港湾大道2号"/>
    <x v="0"/>
    <n v="123.30000000000001"/>
  </r>
  <r>
    <s v="BTW-08402"/>
    <d v="2013-02-27T00:00:00"/>
    <s v="鼎盛书店"/>
    <x v="3"/>
    <n v="39.200000000000003"/>
    <n v="29"/>
    <s v="上海市闵行区浦星路699号"/>
    <x v="1"/>
    <n v="1136.8000000000002"/>
  </r>
  <r>
    <s v="BTW-08403"/>
    <d v="2013-03-01T00:00:00"/>
    <s v="隆华书店"/>
    <x v="4"/>
    <n v="36.299999999999997"/>
    <n v="16"/>
    <s v="上海市浦东新区世纪大道100号上海环球金融中心56楼"/>
    <x v="1"/>
    <n v="580.79999999999995"/>
  </r>
  <r>
    <s v="BTW-08404"/>
    <d v="2013-03-01T00:00:00"/>
    <s v="隆华书店"/>
    <x v="13"/>
    <n v="36.799999999999997"/>
    <n v="33"/>
    <s v="海南省海口市琼山区红城湖路22号"/>
    <x v="0"/>
    <n v="1214.3999999999999"/>
  </r>
  <r>
    <s v="BTW-08405"/>
    <d v="2013-03-02T00:00:00"/>
    <s v="隆华书店"/>
    <x v="6"/>
    <n v="43.2"/>
    <n v="41"/>
    <s v="云南省昆明市官渡区拓东路6号"/>
    <x v="2"/>
    <n v="1647.2160000000001"/>
  </r>
  <r>
    <s v="BTW-08406"/>
    <d v="2013-03-02T00:00:00"/>
    <s v="隆华书店"/>
    <x v="7"/>
    <n v="39.799999999999997"/>
    <n v="38"/>
    <s v="广东省深圳市龙岗区坂田"/>
    <x v="0"/>
    <n v="1512.3999999999999"/>
  </r>
  <r>
    <s v="BTW-08407"/>
    <d v="2013-03-02T00:00:00"/>
    <s v="博达书店"/>
    <x v="14"/>
    <n v="40.6"/>
    <n v="9"/>
    <s v="江西省南昌市西湖区洪城路289号"/>
    <x v="1"/>
    <n v="365.40000000000003"/>
  </r>
  <r>
    <s v="BTW-08408"/>
    <d v="2013-03-06T00:00:00"/>
    <s v="博达书店"/>
    <x v="15"/>
    <n v="38.6"/>
    <n v="5"/>
    <s v="北京市海淀区东北旺西路8号"/>
    <x v="3"/>
    <n v="193"/>
  </r>
  <r>
    <s v="BTW-08409"/>
    <d v="2013-03-07T00:00:00"/>
    <s v="鼎盛书店"/>
    <x v="16"/>
    <n v="39.299999999999997"/>
    <n v="9"/>
    <s v="北京市西城区西绒线胡同51号中国会"/>
    <x v="3"/>
    <n v="353.7"/>
  </r>
  <r>
    <s v="BTW-08410"/>
    <d v="2013-03-08T00:00:00"/>
    <s v="鼎盛书店"/>
    <x v="8"/>
    <n v="40.5"/>
    <n v="49"/>
    <s v="贵州省贵阳市云岩区中山西路51号"/>
    <x v="2"/>
    <n v="1845.585"/>
  </r>
  <r>
    <s v="BTW-08411"/>
    <d v="2013-03-09T00:00:00"/>
    <s v="鼎盛书店"/>
    <x v="9"/>
    <n v="44.5"/>
    <n v="45"/>
    <s v="贵州省贵阳市中山西路51号"/>
    <x v="2"/>
    <n v="1862.3250000000003"/>
  </r>
  <r>
    <s v="BTW-08412"/>
    <d v="2013-03-10T00:00:00"/>
    <s v="博达书店"/>
    <x v="10"/>
    <n v="37.799999999999997"/>
    <n v="16"/>
    <s v="辽宁省大连中山区长江路123号大连日航酒店4层清苑厅"/>
    <x v="3"/>
    <n v="604.79999999999995"/>
  </r>
  <r>
    <s v="BTW-08413"/>
    <d v="2013-03-12T00:00:00"/>
    <s v="鼎盛书店"/>
    <x v="11"/>
    <n v="42.5"/>
    <n v="12"/>
    <s v="四川省成都市城市名人酒店"/>
    <x v="2"/>
    <n v="510"/>
  </r>
  <r>
    <s v="BTW-08414"/>
    <d v="2013-03-13T00:00:00"/>
    <s v="隆华书店"/>
    <x v="12"/>
    <n v="39.4"/>
    <n v="34"/>
    <s v="山西省大同市南城墙永泰西门"/>
    <x v="3"/>
    <n v="1339.6"/>
  </r>
  <r>
    <s v="BTW-08415"/>
    <d v="2013-03-14T00:00:00"/>
    <s v="隆华书店"/>
    <x v="0"/>
    <n v="41.3"/>
    <n v="6"/>
    <s v="浙江省杭州市西湖区北山路78号香格里拉饭店东楼1栋555房"/>
    <x v="1"/>
    <n v="247.79999999999998"/>
  </r>
  <r>
    <s v="BTW-08416"/>
    <d v="2013-03-15T00:00:00"/>
    <s v="隆华书店"/>
    <x v="1"/>
    <n v="43.9"/>
    <n v="45"/>
    <s v="浙江省杭州市西湖区紫金港路21号"/>
    <x v="1"/>
    <n v="1837.2149999999999"/>
  </r>
  <r>
    <s v="BTW-08417"/>
    <d v="2013-03-15T00:00:00"/>
    <s v="鼎盛书店"/>
    <x v="2"/>
    <n v="41.1"/>
    <n v="28"/>
    <s v="北京市西城区阜成门外大街29号"/>
    <x v="3"/>
    <n v="1150.8"/>
  </r>
  <r>
    <s v="BTW-08418"/>
    <d v="2013-03-16T00:00:00"/>
    <s v="博达书店"/>
    <x v="3"/>
    <n v="39.200000000000003"/>
    <n v="7"/>
    <s v="福建省厦门市软件园二期观日路44号9楼"/>
    <x v="0"/>
    <n v="274.40000000000003"/>
  </r>
  <r>
    <s v="BTW-08419"/>
    <d v="2013-03-16T00:00:00"/>
    <s v="鼎盛书店"/>
    <x v="0"/>
    <n v="41.3"/>
    <n v="43"/>
    <s v="广东省广州市天河区黄埔大道666号"/>
    <x v="0"/>
    <n v="1651.587"/>
  </r>
  <r>
    <s v="BTW-08420"/>
    <d v="2013-03-19T00:00:00"/>
    <s v="鼎盛书店"/>
    <x v="1"/>
    <n v="43.9"/>
    <n v="2"/>
    <s v="广东省广州市天河区林和西路1号广州国际贸易中心42层"/>
    <x v="0"/>
    <n v="87.8"/>
  </r>
  <r>
    <s v="BTW-08421"/>
    <d v="2013-03-20T00:00:00"/>
    <s v="博达书店"/>
    <x v="2"/>
    <n v="41.1"/>
    <n v="50"/>
    <s v="江苏省南京市白下区汉中路89号"/>
    <x v="1"/>
    <n v="1911.1500000000003"/>
  </r>
  <r>
    <s v="BTW-08422"/>
    <d v="2013-03-21T00:00:00"/>
    <s v="鼎盛书店"/>
    <x v="3"/>
    <n v="39.200000000000003"/>
    <n v="7"/>
    <s v="天津市和平区南京路189号"/>
    <x v="3"/>
    <n v="274.40000000000003"/>
  </r>
  <r>
    <s v="BTW-08423"/>
    <d v="2013-03-21T00:00:00"/>
    <s v="隆华书店"/>
    <x v="4"/>
    <n v="36.299999999999997"/>
    <n v="12"/>
    <s v="山东省青岛市颐中皇冠假日酒店三层多功能厅"/>
    <x v="3"/>
    <n v="435.59999999999997"/>
  </r>
  <r>
    <s v="BTW-08424"/>
    <d v="2013-03-22T00:00:00"/>
    <s v="鼎盛书店"/>
    <x v="5"/>
    <n v="34.9"/>
    <n v="4"/>
    <s v="广东省东莞市新城市商务中心区会展北路"/>
    <x v="0"/>
    <n v="139.6"/>
  </r>
  <r>
    <s v="BTW-08425"/>
    <d v="2013-03-22T00:00:00"/>
    <s v="鼎盛书店"/>
    <x v="8"/>
    <n v="40.5"/>
    <n v="30"/>
    <s v="北京市石河子市石河子信息办公室"/>
    <x v="3"/>
    <n v="1215"/>
  </r>
  <r>
    <s v="BTW-08426"/>
    <d v="2013-03-23T00:00:00"/>
    <s v="鼎盛书店"/>
    <x v="9"/>
    <n v="44.5"/>
    <n v="24"/>
    <s v="重庆市渝中区中山三路155号"/>
    <x v="2"/>
    <n v="1068"/>
  </r>
  <r>
    <s v="BTW-08427"/>
    <d v="2013-03-23T00:00:00"/>
    <s v="鼎盛书店"/>
    <x v="10"/>
    <n v="37.799999999999997"/>
    <n v="6"/>
    <s v="北京市利星行广场微软大厦206体验中心"/>
    <x v="3"/>
    <n v="226.79999999999998"/>
  </r>
  <r>
    <s v="BTW-08428"/>
    <d v="2013-03-27T00:00:00"/>
    <s v="隆华书店"/>
    <x v="11"/>
    <n v="42.5"/>
    <n v="26"/>
    <s v="上海市延安东路100号联谊大厦20楼"/>
    <x v="1"/>
    <n v="1105"/>
  </r>
  <r>
    <s v="BTW-08429"/>
    <d v="2013-03-27T00:00:00"/>
    <s v="隆华书店"/>
    <x v="12"/>
    <n v="39.4"/>
    <n v="21"/>
    <s v="上海市天平宾馆6层"/>
    <x v="1"/>
    <n v="827.4"/>
  </r>
  <r>
    <s v="BTW-08430"/>
    <d v="2013-03-28T00:00:00"/>
    <s v="隆华书店"/>
    <x v="13"/>
    <n v="36.799999999999997"/>
    <n v="18"/>
    <s v="山东省济南市经四小纬二路"/>
    <x v="3"/>
    <n v="662.4"/>
  </r>
  <r>
    <s v="BTW-08431"/>
    <d v="2013-03-28T00:00:00"/>
    <s v="鼎盛书店"/>
    <x v="6"/>
    <n v="43.2"/>
    <n v="20"/>
    <s v="吉林省长春市东南湖大路1281号"/>
    <x v="3"/>
    <n v="864"/>
  </r>
  <r>
    <s v="BTW-08432"/>
    <d v="2013-03-29T00:00:00"/>
    <s v="鼎盛书店"/>
    <x v="7"/>
    <n v="39.799999999999997"/>
    <n v="50"/>
    <s v="河北省廊坊市经济技术开发区华祥路66号"/>
    <x v="3"/>
    <n v="1850.6999999999998"/>
  </r>
  <r>
    <s v="BTW-08433"/>
    <d v="2013-03-30T00:00:00"/>
    <s v="隆华书店"/>
    <x v="14"/>
    <n v="40.6"/>
    <n v="45"/>
    <s v="广东省珠海市香洲人民东路121号"/>
    <x v="0"/>
    <n v="1699.1100000000001"/>
  </r>
  <r>
    <s v="BTW-08434"/>
    <d v="2013-03-31T00:00:00"/>
    <s v="隆华书店"/>
    <x v="15"/>
    <n v="38.6"/>
    <n v="4"/>
    <s v="广东省广州市天河区林和西路167号"/>
    <x v="0"/>
    <n v="154.4"/>
  </r>
  <r>
    <s v="BTW-08435"/>
    <d v="2013-04-03T00:00:00"/>
    <s v="隆华书店"/>
    <x v="16"/>
    <n v="39.299999999999997"/>
    <n v="21"/>
    <s v="天津市河西区友谊北路银丰花园"/>
    <x v="3"/>
    <n v="825.3"/>
  </r>
  <r>
    <s v="BTW-08436"/>
    <d v="2013-04-03T00:00:00"/>
    <s v="隆华书店"/>
    <x v="0"/>
    <n v="41.3"/>
    <n v="16"/>
    <s v="陕西省西安市南大街30号中大国际大厦605室"/>
    <x v="3"/>
    <n v="660.8"/>
  </r>
  <r>
    <s v="BTW-08437"/>
    <d v="2013-04-04T00:00:00"/>
    <s v="隆华书店"/>
    <x v="1"/>
    <n v="43.9"/>
    <n v="45"/>
    <s v="北京市海淀区知春路113银网中心A座"/>
    <x v="3"/>
    <n v="1837.2149999999999"/>
  </r>
  <r>
    <s v="BTW-08438"/>
    <d v="2013-04-05T00:00:00"/>
    <s v="隆华书店"/>
    <x v="2"/>
    <n v="41.1"/>
    <n v="14"/>
    <s v="湖北省武汉市经济技术开发区东风大道10号"/>
    <x v="1"/>
    <n v="575.4"/>
  </r>
  <r>
    <s v="BTW-08439"/>
    <d v="2013-04-06T00:00:00"/>
    <s v="博达书店"/>
    <x v="3"/>
    <n v="39.200000000000003"/>
    <n v="48"/>
    <s v="江苏省扬州市汶河北路42号蓝天大厦"/>
    <x v="1"/>
    <n v="1749.8880000000001"/>
  </r>
  <r>
    <s v="BTW-08440"/>
    <d v="2013-04-07T00:00:00"/>
    <s v="鼎盛书店"/>
    <x v="4"/>
    <n v="36.299999999999997"/>
    <n v="49"/>
    <s v="四川省成都市人民南路一段86号城市之心27楼A座"/>
    <x v="2"/>
    <n v="1654.191"/>
  </r>
  <r>
    <s v="BTW-08441"/>
    <d v="2013-04-09T00:00:00"/>
    <s v="博达书店"/>
    <x v="5"/>
    <n v="34.9"/>
    <n v="26"/>
    <s v="四川省绵阳市绵山路64号"/>
    <x v="2"/>
    <n v="907.4"/>
  </r>
  <r>
    <s v="BTW-08442"/>
    <d v="2013-04-10T00:00:00"/>
    <s v="鼎盛书店"/>
    <x v="8"/>
    <n v="40.5"/>
    <n v="44"/>
    <s v="江苏省南京市汉中路2号金陵饭店"/>
    <x v="1"/>
    <n v="1657.26"/>
  </r>
  <r>
    <s v="BTW-08443"/>
    <d v="2013-04-11T00:00:00"/>
    <s v="博达书店"/>
    <x v="9"/>
    <n v="44.5"/>
    <n v="8"/>
    <s v="重庆市渝州路68号"/>
    <x v="2"/>
    <n v="356"/>
  </r>
  <r>
    <s v="BTW-08444"/>
    <d v="2013-04-12T00:00:00"/>
    <s v="鼎盛书店"/>
    <x v="10"/>
    <n v="37.799999999999997"/>
    <n v="22"/>
    <s v="广东省惠州市巽寮喜来登酒店"/>
    <x v="0"/>
    <n v="831.59999999999991"/>
  </r>
  <r>
    <s v="BTW-08445"/>
    <d v="2013-04-13T00:00:00"/>
    <s v="鼎盛书店"/>
    <x v="11"/>
    <n v="42.5"/>
    <n v="36"/>
    <s v="福建省厦门市湖里区湖里高新科技园361度大厦"/>
    <x v="0"/>
    <n v="1530"/>
  </r>
  <r>
    <s v="BTW-08446"/>
    <d v="2013-04-13T00:00:00"/>
    <s v="博达书店"/>
    <x v="12"/>
    <n v="39.4"/>
    <n v="32"/>
    <s v="北京市东城区朝阳门北大街1号"/>
    <x v="3"/>
    <n v="1260.8"/>
  </r>
  <r>
    <s v="BTW-08447"/>
    <d v="2013-04-17T00:00:00"/>
    <s v="博达书店"/>
    <x v="13"/>
    <n v="36.799999999999997"/>
    <n v="21"/>
    <s v="上海市静安区华山路250号，上海希尔顿酒店"/>
    <x v="1"/>
    <n v="772.8"/>
  </r>
  <r>
    <s v="BTW-08448"/>
    <d v="2013-04-19T00:00:00"/>
    <s v="鼎盛书店"/>
    <x v="6"/>
    <n v="43.2"/>
    <n v="21"/>
    <s v="安徽省合肥市蜀山经济开发区创业大道3号创业大道3号"/>
    <x v="1"/>
    <n v="907.2"/>
  </r>
  <r>
    <s v="BTW-08449"/>
    <d v="2013-04-20T00:00:00"/>
    <s v="鼎盛书店"/>
    <x v="7"/>
    <n v="39.799999999999997"/>
    <n v="25"/>
    <s v="北京市海淀区永嘉北路6号"/>
    <x v="3"/>
    <n v="994.99999999999989"/>
  </r>
  <r>
    <s v="BTW-08450"/>
    <d v="2013-04-21T00:00:00"/>
    <s v="隆华书店"/>
    <x v="14"/>
    <n v="40.6"/>
    <n v="14"/>
    <s v="河北省保定市朝阳南大街2266号"/>
    <x v="3"/>
    <n v="568.4"/>
  </r>
  <r>
    <s v="BTW-08451"/>
    <d v="2013-04-24T00:00:00"/>
    <s v="博达书店"/>
    <x v="15"/>
    <n v="38.6"/>
    <n v="27"/>
    <s v="天津市武清开发区新源道北18号"/>
    <x v="3"/>
    <n v="1042.2"/>
  </r>
  <r>
    <s v="BTW-08452"/>
    <d v="2013-04-25T00:00:00"/>
    <s v="隆华书店"/>
    <x v="16"/>
    <n v="39.299999999999997"/>
    <n v="2"/>
    <s v="浙江省苏州市阊胥路483号创元科技园金阊软件园5号楼5101室"/>
    <x v="1"/>
    <n v="78.599999999999994"/>
  </r>
  <r>
    <s v="BTW-08453"/>
    <d v="2013-04-25T00:00:00"/>
    <s v="博达书店"/>
    <x v="8"/>
    <n v="40.5"/>
    <n v="49"/>
    <s v="江西省南昌市高新区京东大道698号"/>
    <x v="1"/>
    <n v="1845.585"/>
  </r>
  <r>
    <s v="BTW-08454"/>
    <d v="2013-04-26T00:00:00"/>
    <s v="隆华书店"/>
    <x v="9"/>
    <n v="44.5"/>
    <n v="19"/>
    <s v="广东省佛山市顺德区容桂高新技术开发区建业中路13号"/>
    <x v="0"/>
    <n v="845.5"/>
  </r>
  <r>
    <s v="BTW-08455"/>
    <d v="2013-04-26T00:00:00"/>
    <s v="博达书店"/>
    <x v="10"/>
    <n v="37.799999999999997"/>
    <n v="23"/>
    <s v="辽宁省沈阳市和平区青年大街390号"/>
    <x v="3"/>
    <n v="869.4"/>
  </r>
  <r>
    <s v="BTW-08456"/>
    <d v="2013-04-28T00:00:00"/>
    <s v="鼎盛书店"/>
    <x v="11"/>
    <n v="42.5"/>
    <n v="17"/>
    <s v="福建省福州市湖东路中山大厦，兴业银行"/>
    <x v="0"/>
    <n v="722.5"/>
  </r>
  <r>
    <s v="BTW-08457"/>
    <d v="2013-04-30T00:00:00"/>
    <s v="博达书店"/>
    <x v="12"/>
    <n v="39.4"/>
    <n v="40"/>
    <s v="辽宁省大连市烟草专卖局（大连市五四路26号）"/>
    <x v="3"/>
    <n v="1465.68"/>
  </r>
  <r>
    <s v="BTW-08458"/>
    <d v="2013-05-01T00:00:00"/>
    <s v="鼎盛书店"/>
    <x v="0"/>
    <n v="41.3"/>
    <n v="48"/>
    <s v="浙江省滨江区南环路3758号"/>
    <x v="1"/>
    <n v="1843.6320000000001"/>
  </r>
  <r>
    <s v="BTW-08459"/>
    <d v="2013-05-01T00:00:00"/>
    <s v="博达书店"/>
    <x v="1"/>
    <n v="43.9"/>
    <n v="5"/>
    <s v="北京市西城区宣武门西大街32号"/>
    <x v="3"/>
    <n v="219.5"/>
  </r>
  <r>
    <s v="BTW-08460"/>
    <d v="2013-05-02T00:00:00"/>
    <s v="隆华书店"/>
    <x v="2"/>
    <n v="41.1"/>
    <n v="19"/>
    <s v="湖北省武汉市宝丰路6号香溢大酒店20楼"/>
    <x v="1"/>
    <n v="780.9"/>
  </r>
  <r>
    <s v="BTW-08608"/>
    <d v="2012-07-24T00:00:00"/>
    <s v="鼎盛书店"/>
    <x v="11"/>
    <n v="42.5"/>
    <n v="20"/>
    <s v="广东省珠海市香洲人民东路121号"/>
    <x v="0"/>
    <n v="850"/>
  </r>
  <r>
    <s v="BTW-08461"/>
    <d v="2013-05-02T00:00:00"/>
    <s v="隆华书店"/>
    <x v="3"/>
    <n v="39.200000000000003"/>
    <n v="11"/>
    <s v="河南省郑州金水区金水路115号"/>
    <x v="3"/>
    <n v="431.20000000000005"/>
  </r>
  <r>
    <s v="BTW-08462"/>
    <d v="2013-05-02T00:00:00"/>
    <s v="鼎盛书店"/>
    <x v="4"/>
    <n v="36.299999999999997"/>
    <n v="62"/>
    <s v="重庆市北部新区高新园星光大道天王星A1座"/>
    <x v="2"/>
    <n v="2093.058"/>
  </r>
  <r>
    <s v="BTW-08463"/>
    <d v="2013-05-03T00:00:00"/>
    <s v="隆华书店"/>
    <x v="5"/>
    <n v="34.9"/>
    <n v="23"/>
    <s v="上海市浦东上丰路1111号"/>
    <x v="1"/>
    <n v="802.69999999999993"/>
  </r>
  <r>
    <s v="BTW-08464"/>
    <d v="2013-05-03T00:00:00"/>
    <s v="鼎盛书店"/>
    <x v="8"/>
    <n v="40.5"/>
    <n v="39"/>
    <s v="北京市方恒假日酒店5号会议室"/>
    <x v="3"/>
    <n v="1579.5"/>
  </r>
  <r>
    <s v="BTW-08465"/>
    <d v="2013-05-04T00:00:00"/>
    <s v="隆华书店"/>
    <x v="9"/>
    <n v="44.5"/>
    <n v="36"/>
    <s v="浙江省嘉兴市南湖区亚中路1号"/>
    <x v="1"/>
    <n v="1602"/>
  </r>
  <r>
    <s v="BTW-08466"/>
    <d v="2013-05-07T00:00:00"/>
    <s v="博达书店"/>
    <x v="10"/>
    <n v="37.799999999999997"/>
    <n v="23"/>
    <s v="上海市静安区海防路555号同乐坊11号楼3楼"/>
    <x v="1"/>
    <n v="869.4"/>
  </r>
  <r>
    <s v="BTW-08467"/>
    <d v="2013-05-08T00:00:00"/>
    <s v="隆华书店"/>
    <x v="11"/>
    <n v="42.5"/>
    <n v="44"/>
    <s v="陕西省西安市曲江南路曲江文化大厦1903室"/>
    <x v="3"/>
    <n v="1739.1"/>
  </r>
  <r>
    <s v="BTW-08468"/>
    <d v="2013-05-08T00:00:00"/>
    <s v="博达书店"/>
    <x v="12"/>
    <n v="39.4"/>
    <n v="47"/>
    <s v="广东省广州市珠江新城广东移动全球通大厦"/>
    <x v="0"/>
    <n v="1722.1740000000002"/>
  </r>
  <r>
    <s v="BTW-08469"/>
    <d v="2013-05-09T00:00:00"/>
    <s v="博达书店"/>
    <x v="13"/>
    <n v="36.799999999999997"/>
    <n v="32"/>
    <s v="吉林省长春市青荫路435号"/>
    <x v="3"/>
    <n v="1177.5999999999999"/>
  </r>
  <r>
    <s v="BTW-08470"/>
    <d v="2013-05-10T00:00:00"/>
    <s v="博达书店"/>
    <x v="6"/>
    <n v="43.2"/>
    <n v="41"/>
    <s v="广东省广州市机场路278号"/>
    <x v="0"/>
    <n v="1647.2160000000001"/>
  </r>
  <r>
    <s v="BTW-08471"/>
    <d v="2013-05-11T00:00:00"/>
    <s v="鼎盛书店"/>
    <x v="7"/>
    <n v="39.799999999999997"/>
    <n v="43"/>
    <s v="浙江省苏州市工业园区苏虹东路288号"/>
    <x v="1"/>
    <n v="1591.6019999999999"/>
  </r>
  <r>
    <s v="BTW-08472"/>
    <d v="2013-05-12T00:00:00"/>
    <s v="鼎盛书店"/>
    <x v="14"/>
    <n v="40.6"/>
    <n v="49"/>
    <s v="北京市西城区宣武门西大街32号"/>
    <x v="3"/>
    <n v="1850.1420000000001"/>
  </r>
  <r>
    <s v="BTW-08473"/>
    <d v="2013-05-14T00:00:00"/>
    <s v="鼎盛书店"/>
    <x v="15"/>
    <n v="38.6"/>
    <n v="39"/>
    <s v="北京市国家会议中心"/>
    <x v="3"/>
    <n v="1505.4"/>
  </r>
  <r>
    <s v="BTW-08474"/>
    <d v="2013-05-15T00:00:00"/>
    <s v="鼎盛书店"/>
    <x v="16"/>
    <n v="39.299999999999997"/>
    <n v="7"/>
    <s v="北京市朝阳区光华路2号阳光100G座上海文广大夏7层"/>
    <x v="3"/>
    <n v="275.09999999999997"/>
  </r>
  <r>
    <s v="BTW-08475"/>
    <d v="2013-05-16T00:00:00"/>
    <s v="鼎盛书店"/>
    <x v="8"/>
    <n v="40.5"/>
    <n v="30"/>
    <s v="北京市中关村微软MPR办公室"/>
    <x v="3"/>
    <n v="1215"/>
  </r>
  <r>
    <s v="BTW-08476"/>
    <d v="2013-05-16T00:00:00"/>
    <s v="鼎盛书店"/>
    <x v="9"/>
    <n v="44.5"/>
    <n v="37"/>
    <s v="上海市虹桥区喜来登太平洋大饭店四层地中海厅"/>
    <x v="1"/>
    <n v="1646.5"/>
  </r>
  <r>
    <s v="BTW-08477"/>
    <d v="2013-05-17T00:00:00"/>
    <s v="鼎盛书店"/>
    <x v="10"/>
    <n v="37.799999999999997"/>
    <n v="19"/>
    <s v="广东省深圳市嘉里建设广场2座12层体验中心"/>
    <x v="0"/>
    <n v="718.19999999999993"/>
  </r>
  <r>
    <s v="BTW-08478"/>
    <d v="2013-05-18T00:00:00"/>
    <s v="鼎盛书店"/>
    <x v="11"/>
    <n v="42.5"/>
    <n v="37"/>
    <s v="上海市徐汇区虹桥路3号港汇中心二座10层10.072室"/>
    <x v="1"/>
    <n v="1572.5"/>
  </r>
  <r>
    <s v="BTW-08479"/>
    <d v="2013-05-22T00:00:00"/>
    <s v="隆华书店"/>
    <x v="12"/>
    <n v="39.4"/>
    <n v="42"/>
    <s v="广东省广州市越秀区白云路18号4楼405室"/>
    <x v="0"/>
    <n v="1538.9640000000002"/>
  </r>
  <r>
    <s v="BTW-08480"/>
    <d v="2013-05-23T00:00:00"/>
    <s v="隆华书店"/>
    <x v="13"/>
    <n v="36.799999999999997"/>
    <n v="7"/>
    <s v="浙江省杭州市大厦武林广场1号"/>
    <x v="1"/>
    <n v="257.59999999999997"/>
  </r>
  <r>
    <s v="BTW-08481"/>
    <d v="2013-05-23T00:00:00"/>
    <s v="鼎盛书店"/>
    <x v="6"/>
    <n v="43.2"/>
    <n v="37"/>
    <s v="四川省成都市世纪城路936号"/>
    <x v="2"/>
    <n v="1598.4"/>
  </r>
  <r>
    <s v="BTW-08482"/>
    <d v="2013-05-24T00:00:00"/>
    <s v="隆华书店"/>
    <x v="7"/>
    <n v="39.799999999999997"/>
    <n v="20"/>
    <s v="山东省太仓市上海东路288号"/>
    <x v="3"/>
    <n v="796"/>
  </r>
  <r>
    <s v="BTW-08483"/>
    <d v="2013-05-25T00:00:00"/>
    <s v="隆华书店"/>
    <x v="14"/>
    <n v="40.6"/>
    <n v="44"/>
    <s v="江苏省江阴市新桥镇陶新中路8号"/>
    <x v="1"/>
    <n v="1661.3520000000001"/>
  </r>
  <r>
    <s v="BTW-08484"/>
    <d v="2013-05-25T00:00:00"/>
    <s v="隆华书店"/>
    <x v="15"/>
    <n v="38.6"/>
    <n v="25"/>
    <s v="浙江省嘉兴市环城南路393号"/>
    <x v="1"/>
    <n v="965"/>
  </r>
  <r>
    <s v="BTW-08485"/>
    <d v="2013-05-26T00:00:00"/>
    <s v="隆华书店"/>
    <x v="16"/>
    <n v="39.299999999999997"/>
    <n v="5"/>
    <s v="贵州省贵阳市云岩区安云路樱花巷20号"/>
    <x v="2"/>
    <n v="196.5"/>
  </r>
  <r>
    <s v="BTW-08486"/>
    <d v="2013-05-28T00:00:00"/>
    <s v="隆华书店"/>
    <x v="4"/>
    <n v="36.299999999999997"/>
    <n v="48"/>
    <s v="浙江省苏州市干将西路1296号"/>
    <x v="1"/>
    <n v="1620.432"/>
  </r>
  <r>
    <s v="BTW-08487"/>
    <d v="2013-05-29T00:00:00"/>
    <s v="隆华书店"/>
    <x v="5"/>
    <n v="34.9"/>
    <n v="7"/>
    <s v="北京市香山饭店"/>
    <x v="3"/>
    <n v="244.29999999999998"/>
  </r>
  <r>
    <s v="BTW-08488"/>
    <d v="2013-05-29T00:00:00"/>
    <s v="隆华书店"/>
    <x v="8"/>
    <n v="40.5"/>
    <n v="23"/>
    <s v="河南省郑州市金水区城东路289号"/>
    <x v="3"/>
    <n v="931.5"/>
  </r>
  <r>
    <s v="BTW-08489"/>
    <d v="2013-05-30T00:00:00"/>
    <s v="鼎盛书店"/>
    <x v="9"/>
    <n v="44.5"/>
    <n v="26"/>
    <s v="山东省烟台市莱山区港城东大街299号"/>
    <x v="3"/>
    <n v="1157"/>
  </r>
  <r>
    <s v="BTW-08490"/>
    <d v="2013-05-31T00:00:00"/>
    <s v="博达书店"/>
    <x v="10"/>
    <n v="37.799999999999997"/>
    <n v="27"/>
    <s v="云南省昆明市金鹰广场酒店"/>
    <x v="2"/>
    <n v="1020.5999999999999"/>
  </r>
  <r>
    <s v="BTW-08491"/>
    <d v="2013-05-31T00:00:00"/>
    <s v="鼎盛书店"/>
    <x v="11"/>
    <n v="42.5"/>
    <n v="30"/>
    <s v="上海市长宁区福泉北路33号"/>
    <x v="1"/>
    <n v="1275"/>
  </r>
  <r>
    <s v="BTW-08492"/>
    <d v="2013-06-01T00:00:00"/>
    <s v="博达书店"/>
    <x v="12"/>
    <n v="39.4"/>
    <n v="7"/>
    <s v="上海市国际贵都大饭店"/>
    <x v="1"/>
    <n v="275.8"/>
  </r>
  <r>
    <s v="BTW-08493"/>
    <d v="2013-06-02T00:00:00"/>
    <s v="鼎盛书店"/>
    <x v="13"/>
    <n v="36.799999999999997"/>
    <n v="4"/>
    <s v="山东省青岛市宁夏路288号青岛软件园3号楼501 微软青岛办事处"/>
    <x v="3"/>
    <n v="147.19999999999999"/>
  </r>
  <r>
    <s v="BTW-08494"/>
    <d v="2013-06-04T00:00:00"/>
    <s v="隆华书店"/>
    <x v="6"/>
    <n v="43.2"/>
    <n v="27"/>
    <s v="甘肃省兰州市锦江阳光酒店东海厅"/>
    <x v="2"/>
    <n v="1166.4000000000001"/>
  </r>
  <r>
    <s v="BTW-08495"/>
    <d v="2013-06-05T00:00:00"/>
    <s v="隆华书店"/>
    <x v="7"/>
    <n v="39.799999999999997"/>
    <n v="19"/>
    <s v="浙江省银川市兴庆区北京东路477号柏悦酒店6楼中华厅"/>
    <x v="1"/>
    <n v="756.19999999999993"/>
  </r>
  <r>
    <s v="BTW-08496"/>
    <d v="2013-06-07T00:00:00"/>
    <s v="博达书店"/>
    <x v="14"/>
    <n v="40.6"/>
    <n v="37"/>
    <s v="北京市东城区和平里中街12号"/>
    <x v="3"/>
    <n v="1502.2"/>
  </r>
  <r>
    <s v="BTW-08497"/>
    <d v="2013-06-07T00:00:00"/>
    <s v="博达书店"/>
    <x v="15"/>
    <n v="38.6"/>
    <n v="2"/>
    <s v="河南省郑州市金水东路与民生路"/>
    <x v="3"/>
    <n v="77.2"/>
  </r>
  <r>
    <s v="BTW-08498"/>
    <d v="2013-06-08T00:00:00"/>
    <s v="博达书店"/>
    <x v="16"/>
    <n v="39.299999999999997"/>
    <n v="32"/>
    <s v="上海市徐汇区港汇中心二座微软公司9楼"/>
    <x v="1"/>
    <n v="1257.5999999999999"/>
  </r>
  <r>
    <s v="BTW-08499"/>
    <d v="2013-06-09T00:00:00"/>
    <s v="博达书店"/>
    <x v="8"/>
    <n v="40.5"/>
    <n v="19"/>
    <s v="北京市西城区西绒线胡同51号中国会"/>
    <x v="3"/>
    <n v="769.5"/>
  </r>
  <r>
    <s v="BTW-08500"/>
    <d v="2013-06-11T00:00:00"/>
    <s v="博达书店"/>
    <x v="9"/>
    <n v="44.5"/>
    <n v="31"/>
    <s v="贵州省贵阳市云岩区中山西路51号"/>
    <x v="2"/>
    <n v="1379.5"/>
  </r>
  <r>
    <s v="BTW-08501"/>
    <d v="2013-06-13T00:00:00"/>
    <s v="博达书店"/>
    <x v="10"/>
    <n v="37.799999999999997"/>
    <n v="49"/>
    <s v="贵州省贵阳市中山西路51号"/>
    <x v="2"/>
    <n v="1722.5459999999998"/>
  </r>
  <r>
    <s v="BTW-08502"/>
    <d v="2013-06-14T00:00:00"/>
    <s v="鼎盛书店"/>
    <x v="11"/>
    <n v="42.5"/>
    <n v="18"/>
    <s v="辽宁省大连中山区长江路123号大连日航酒店4层清苑厅"/>
    <x v="3"/>
    <n v="765"/>
  </r>
  <r>
    <s v="BTW-08503"/>
    <d v="2013-06-14T00:00:00"/>
    <s v="博达书店"/>
    <x v="12"/>
    <n v="39.4"/>
    <n v="38"/>
    <s v="四川省成都市城市名人酒店"/>
    <x v="2"/>
    <n v="1497.2"/>
  </r>
  <r>
    <s v="BTW-08504"/>
    <d v="2013-06-15T00:00:00"/>
    <s v="鼎盛书店"/>
    <x v="0"/>
    <n v="41.3"/>
    <n v="28"/>
    <s v="山西省大同市南城墙永泰西门"/>
    <x v="3"/>
    <n v="1156.3999999999999"/>
  </r>
  <r>
    <s v="BTW-08505"/>
    <d v="2013-06-15T00:00:00"/>
    <s v="博达书店"/>
    <x v="1"/>
    <n v="43.9"/>
    <n v="27"/>
    <s v="浙江省杭州市西湖区北山路78号香格里拉饭店东楼1栋555房"/>
    <x v="1"/>
    <n v="1185.3"/>
  </r>
  <r>
    <s v="BTW-08506"/>
    <d v="2013-06-16T00:00:00"/>
    <s v="鼎盛书店"/>
    <x v="2"/>
    <n v="41.1"/>
    <n v="18"/>
    <s v="浙江省杭州市西湖区紫金港路21号"/>
    <x v="1"/>
    <n v="739.80000000000007"/>
  </r>
  <r>
    <s v="BTW-08507"/>
    <d v="2013-06-18T00:00:00"/>
    <s v="博达书店"/>
    <x v="3"/>
    <n v="39.200000000000003"/>
    <n v="31"/>
    <s v="北京市西城区阜成门外大街29号"/>
    <x v="3"/>
    <n v="1215.2"/>
  </r>
  <r>
    <s v="BTW-08508"/>
    <d v="2013-06-19T00:00:00"/>
    <s v="鼎盛书店"/>
    <x v="4"/>
    <n v="36.299999999999997"/>
    <n v="31"/>
    <s v="福建省厦门市软件园二期观日路44号9楼"/>
    <x v="0"/>
    <n v="1125.3"/>
  </r>
  <r>
    <s v="BTW-08509"/>
    <d v="2013-06-19T00:00:00"/>
    <s v="鼎盛书店"/>
    <x v="5"/>
    <n v="34.9"/>
    <n v="8"/>
    <s v="广东省广州市天河区黄埔大道666号"/>
    <x v="0"/>
    <n v="279.2"/>
  </r>
  <r>
    <s v="BTW-08510"/>
    <d v="2013-06-20T00:00:00"/>
    <s v="鼎盛书店"/>
    <x v="8"/>
    <n v="40.5"/>
    <n v="25"/>
    <s v="广东省广州市天河区林和西路1号广州国际贸易中心42层"/>
    <x v="0"/>
    <n v="1012.5"/>
  </r>
  <r>
    <s v="BTW-08511"/>
    <d v="2013-06-20T00:00:00"/>
    <s v="鼎盛书店"/>
    <x v="9"/>
    <n v="44.5"/>
    <n v="10"/>
    <s v="江苏省南京市白下区汉中路89号"/>
    <x v="1"/>
    <n v="445"/>
  </r>
  <r>
    <s v="BTW-08512"/>
    <d v="2013-06-21T00:00:00"/>
    <s v="鼎盛书店"/>
    <x v="10"/>
    <n v="37.799999999999997"/>
    <n v="12"/>
    <s v="天津市和平区南京路189号"/>
    <x v="3"/>
    <n v="453.59999999999997"/>
  </r>
  <r>
    <s v="BTW-08513"/>
    <d v="2013-06-22T00:00:00"/>
    <s v="隆华书店"/>
    <x v="11"/>
    <n v="42.5"/>
    <n v="22"/>
    <s v="山东省青岛市颐中皇冠假日酒店三层多功能厅"/>
    <x v="3"/>
    <n v="935"/>
  </r>
  <r>
    <s v="BTW-08514"/>
    <d v="2013-06-22T00:00:00"/>
    <s v="鼎盛书店"/>
    <x v="12"/>
    <n v="39.4"/>
    <n v="8"/>
    <s v="广东省东莞市新城市商务中心区会展北路"/>
    <x v="0"/>
    <n v="315.2"/>
  </r>
  <r>
    <s v="BTW-08515"/>
    <d v="2013-06-23T00:00:00"/>
    <s v="隆华书店"/>
    <x v="13"/>
    <n v="36.799999999999997"/>
    <n v="29"/>
    <s v="北京市石河子市石河子信息办公室"/>
    <x v="3"/>
    <n v="1067.1999999999998"/>
  </r>
  <r>
    <s v="BTW-08516"/>
    <d v="2013-06-25T00:00:00"/>
    <s v="鼎盛书店"/>
    <x v="6"/>
    <n v="43.2"/>
    <n v="28"/>
    <s v="吉林省长春市青荫路435号"/>
    <x v="3"/>
    <n v="1209.6000000000001"/>
  </r>
  <r>
    <s v="BTW-08517"/>
    <d v="2013-06-26T00:00:00"/>
    <s v="博达书店"/>
    <x v="7"/>
    <n v="39.799999999999997"/>
    <n v="8"/>
    <s v="广东省广州市机场路278号"/>
    <x v="0"/>
    <n v="318.39999999999998"/>
  </r>
  <r>
    <s v="BTW-08518"/>
    <d v="2013-06-27T00:00:00"/>
    <s v="博达书店"/>
    <x v="14"/>
    <n v="40.6"/>
    <n v="39"/>
    <s v="浙江省苏州市工业园区苏虹东路288号"/>
    <x v="1"/>
    <n v="1583.4"/>
  </r>
  <r>
    <s v="BTW-08519"/>
    <d v="2013-06-27T00:00:00"/>
    <s v="博达书店"/>
    <x v="15"/>
    <n v="38.6"/>
    <n v="33"/>
    <s v="北京市西城区宣武门西大街32号"/>
    <x v="3"/>
    <n v="1273.8"/>
  </r>
  <r>
    <s v="BTW-08520"/>
    <d v="2013-06-28T00:00:00"/>
    <s v="博达书店"/>
    <x v="16"/>
    <n v="39.299999999999997"/>
    <n v="43"/>
    <s v="北京市国家会议中心"/>
    <x v="3"/>
    <n v="1571.607"/>
  </r>
  <r>
    <s v="BTW-08521"/>
    <d v="2013-06-28T00:00:00"/>
    <s v="博达书店"/>
    <x v="13"/>
    <n v="36.799999999999997"/>
    <n v="35"/>
    <s v="北京市朝阳区光华路2号阳光100G座上海文广大夏7层"/>
    <x v="3"/>
    <n v="1288"/>
  </r>
  <r>
    <s v="BTW-08522"/>
    <d v="2013-06-29T00:00:00"/>
    <s v="鼎盛书店"/>
    <x v="6"/>
    <n v="43.2"/>
    <n v="40"/>
    <s v="北京市中关村微软MPR办公室"/>
    <x v="3"/>
    <n v="1607.04"/>
  </r>
  <r>
    <s v="BTW-08523"/>
    <d v="2013-07-03T00:00:00"/>
    <s v="鼎盛书店"/>
    <x v="7"/>
    <n v="39.799999999999997"/>
    <n v="33"/>
    <s v="上海市虹桥区喜来登太平洋大饭店四层地中海厅"/>
    <x v="1"/>
    <n v="1313.3999999999999"/>
  </r>
  <r>
    <s v="BTW-08524"/>
    <d v="2013-07-03T00:00:00"/>
    <s v="鼎盛书店"/>
    <x v="14"/>
    <n v="40.6"/>
    <n v="11"/>
    <s v="广东省深圳市嘉里建设广场2座12层体验中心"/>
    <x v="0"/>
    <n v="446.6"/>
  </r>
  <r>
    <s v="BTW-08525"/>
    <d v="2013-07-04T00:00:00"/>
    <s v="鼎盛书店"/>
    <x v="15"/>
    <n v="38.6"/>
    <n v="46"/>
    <s v="上海市徐汇区虹桥路3号港汇中心二座10层10.072室"/>
    <x v="1"/>
    <n v="1651.3080000000002"/>
  </r>
  <r>
    <s v="BTW-08526"/>
    <d v="2013-07-05T00:00:00"/>
    <s v="隆华书店"/>
    <x v="16"/>
    <n v="39.299999999999997"/>
    <n v="30"/>
    <s v="广东省广州市越秀区白云路18号4楼405室"/>
    <x v="0"/>
    <n v="1179"/>
  </r>
  <r>
    <s v="BTW-08527"/>
    <d v="2013-07-05T00:00:00"/>
    <s v="鼎盛书店"/>
    <x v="8"/>
    <n v="40.5"/>
    <n v="14"/>
    <s v="浙江省杭州市大厦武林广场1号"/>
    <x v="1"/>
    <n v="567"/>
  </r>
  <r>
    <s v="BTW-08528"/>
    <d v="2013-07-06T00:00:00"/>
    <s v="鼎盛书店"/>
    <x v="9"/>
    <n v="44.5"/>
    <n v="36"/>
    <s v="四川省成都市世纪城路936号"/>
    <x v="2"/>
    <n v="1602"/>
  </r>
  <r>
    <s v="BTW-08529"/>
    <d v="2013-07-07T00:00:00"/>
    <s v="博达书店"/>
    <x v="10"/>
    <n v="37.799999999999997"/>
    <n v="45"/>
    <s v="山东省太仓市上海东路288号"/>
    <x v="3"/>
    <n v="1581.9299999999998"/>
  </r>
  <r>
    <s v="BTW-08530"/>
    <d v="2013-07-10T00:00:00"/>
    <s v="鼎盛书店"/>
    <x v="11"/>
    <n v="42.5"/>
    <n v="40"/>
    <s v="江苏省江阴市新桥镇陶新中路8号"/>
    <x v="1"/>
    <n v="1581"/>
  </r>
  <r>
    <s v="BTW-08531"/>
    <d v="2013-07-11T00:00:00"/>
    <s v="博达书店"/>
    <x v="12"/>
    <n v="39.4"/>
    <n v="34"/>
    <s v="浙江省嘉兴市环城南路393号"/>
    <x v="1"/>
    <n v="1339.6"/>
  </r>
  <r>
    <s v="BTW-08532"/>
    <d v="2013-07-12T00:00:00"/>
    <s v="博达书店"/>
    <x v="0"/>
    <n v="41.3"/>
    <n v="31"/>
    <s v="贵州省贵阳市云岩区安云路樱花巷20号"/>
    <x v="2"/>
    <n v="1280.3"/>
  </r>
  <r>
    <s v="BTW-08533"/>
    <d v="2013-07-12T00:00:00"/>
    <s v="隆华书店"/>
    <x v="1"/>
    <n v="43.9"/>
    <n v="16"/>
    <s v="浙江省苏州市干将西路1296号"/>
    <x v="1"/>
    <n v="702.4"/>
  </r>
  <r>
    <s v="BTW-08534"/>
    <d v="2013-07-13T00:00:00"/>
    <s v="博达书店"/>
    <x v="2"/>
    <n v="41.1"/>
    <n v="28"/>
    <s v="北京市香山饭店"/>
    <x v="3"/>
    <n v="1150.8"/>
  </r>
  <r>
    <s v="BTW-08535"/>
    <d v="2013-07-13T00:00:00"/>
    <s v="鼎盛书店"/>
    <x v="3"/>
    <n v="39.200000000000003"/>
    <n v="5"/>
    <s v="河南省郑州市金水区城东路289号"/>
    <x v="3"/>
    <n v="196"/>
  </r>
  <r>
    <s v="BTW-08536"/>
    <d v="2013-07-14T00:00:00"/>
    <s v="博达书店"/>
    <x v="4"/>
    <n v="36.299999999999997"/>
    <n v="50"/>
    <s v="福建省厦门市思明区莲岳路118号中烟大厦1702室"/>
    <x v="0"/>
    <n v="1687.95"/>
  </r>
  <r>
    <s v="BTW-08537"/>
    <d v="2013-07-16T00:00:00"/>
    <s v="鼎盛书店"/>
    <x v="13"/>
    <n v="36.799999999999997"/>
    <n v="42"/>
    <s v="广东省深圳市南山区蛇口港湾大道2号"/>
    <x v="0"/>
    <n v="1437.4079999999999"/>
  </r>
  <r>
    <s v="BTW-08538"/>
    <d v="2013-07-17T00:00:00"/>
    <s v="鼎盛书店"/>
    <x v="6"/>
    <n v="43.2"/>
    <n v="43"/>
    <s v="上海市闵行区浦星路699号"/>
    <x v="1"/>
    <n v="1727.568"/>
  </r>
  <r>
    <s v="BTW-08539"/>
    <d v="2013-07-18T00:00:00"/>
    <s v="鼎盛书店"/>
    <x v="7"/>
    <n v="39.799999999999997"/>
    <n v="34"/>
    <s v="上海市浦东新区世纪大道100号上海环球金融中心56楼"/>
    <x v="1"/>
    <n v="1353.1999999999998"/>
  </r>
  <r>
    <s v="BTW-08540"/>
    <d v="2013-07-20T00:00:00"/>
    <s v="鼎盛书店"/>
    <x v="14"/>
    <n v="40.6"/>
    <n v="49"/>
    <s v="海南省海口市琼山区红城湖路22号"/>
    <x v="0"/>
    <n v="1850.1420000000001"/>
  </r>
  <r>
    <s v="BTW-08541"/>
    <d v="2013-07-21T00:00:00"/>
    <s v="鼎盛书店"/>
    <x v="15"/>
    <n v="38.6"/>
    <n v="46"/>
    <s v="云南省昆明市官渡区拓东路6号"/>
    <x v="2"/>
    <n v="1651.3080000000002"/>
  </r>
  <r>
    <s v="BTW-08542"/>
    <d v="2013-07-23T00:00:00"/>
    <s v="隆华书店"/>
    <x v="16"/>
    <n v="39.299999999999997"/>
    <n v="16"/>
    <s v="广东省深圳市龙岗区坂田"/>
    <x v="0"/>
    <n v="628.79999999999995"/>
  </r>
  <r>
    <s v="BTW-08543"/>
    <d v="2013-07-24T00:00:00"/>
    <s v="鼎盛书店"/>
    <x v="8"/>
    <n v="40.5"/>
    <n v="28"/>
    <s v="江西省南昌市西湖区洪城路289号"/>
    <x v="1"/>
    <n v="1134"/>
  </r>
  <r>
    <s v="BTW-08544"/>
    <d v="2013-07-25T00:00:00"/>
    <s v="鼎盛书店"/>
    <x v="9"/>
    <n v="44.5"/>
    <n v="17"/>
    <s v="北京市海淀区东北旺西路8号"/>
    <x v="3"/>
    <n v="756.5"/>
  </r>
  <r>
    <s v="BTW-08545"/>
    <d v="2013-07-25T00:00:00"/>
    <s v="博达书店"/>
    <x v="10"/>
    <n v="37.799999999999997"/>
    <n v="18"/>
    <s v="北京市西城区西绒线胡同51号中国会"/>
    <x v="3"/>
    <n v="680.4"/>
  </r>
  <r>
    <s v="BTW-08546"/>
    <d v="2013-07-26T00:00:00"/>
    <s v="隆华书店"/>
    <x v="11"/>
    <n v="42.5"/>
    <n v="49"/>
    <s v="贵州省贵阳市云岩区中山西路51号"/>
    <x v="2"/>
    <n v="1936.7249999999999"/>
  </r>
  <r>
    <s v="BTW-08547"/>
    <d v="2013-07-27T00:00:00"/>
    <s v="鼎盛书店"/>
    <x v="12"/>
    <n v="39.4"/>
    <n v="21"/>
    <s v="贵州省贵阳市中山西路51号"/>
    <x v="2"/>
    <n v="827.4"/>
  </r>
  <r>
    <s v="BTW-08548"/>
    <d v="2013-07-28T00:00:00"/>
    <s v="隆华书店"/>
    <x v="0"/>
    <n v="41.3"/>
    <n v="49"/>
    <s v="辽宁省大连中山区长江路123号大连日航酒店4层清苑厅"/>
    <x v="3"/>
    <n v="1882.0409999999999"/>
  </r>
  <r>
    <s v="BTW-08549"/>
    <d v="2013-07-30T00:00:00"/>
    <s v="博达书店"/>
    <x v="1"/>
    <n v="43.9"/>
    <n v="35"/>
    <s v="四川省成都市城市名人酒店"/>
    <x v="2"/>
    <n v="1536.5"/>
  </r>
  <r>
    <s v="BTW-08550"/>
    <d v="2013-07-31T00:00:00"/>
    <s v="隆华书店"/>
    <x v="2"/>
    <n v="41.1"/>
    <n v="37"/>
    <s v="山西省大同市南城墙永泰西门"/>
    <x v="3"/>
    <n v="1520.7"/>
  </r>
  <r>
    <s v="BTW-08551"/>
    <d v="2013-07-31T00:00:00"/>
    <s v="博达书店"/>
    <x v="3"/>
    <n v="39.200000000000003"/>
    <n v="28"/>
    <s v="浙江省杭州市西湖区北山路78号香格里拉饭店东楼1栋555房"/>
    <x v="1"/>
    <n v="1097.6000000000001"/>
  </r>
  <r>
    <s v="BTW-08552"/>
    <d v="2013-08-01T00:00:00"/>
    <s v="博达书店"/>
    <x v="4"/>
    <n v="36.299999999999997"/>
    <n v="38"/>
    <s v="浙江省杭州市西湖区紫金港路21号"/>
    <x v="1"/>
    <n v="1379.3999999999999"/>
  </r>
  <r>
    <s v="BTW-08553"/>
    <d v="2013-08-02T00:00:00"/>
    <s v="博达书店"/>
    <x v="5"/>
    <n v="34.9"/>
    <n v="48"/>
    <s v="北京市西城区阜成门外大街29号"/>
    <x v="3"/>
    <n v="1557.9360000000001"/>
  </r>
  <r>
    <s v="BTW-08554"/>
    <d v="2013-08-03T00:00:00"/>
    <s v="博达书店"/>
    <x v="8"/>
    <n v="40.5"/>
    <n v="41"/>
    <s v="福建省厦门市软件园二期观日路44号9楼"/>
    <x v="0"/>
    <n v="1544.2649999999999"/>
  </r>
  <r>
    <s v="BTW-08555"/>
    <d v="2013-08-04T00:00:00"/>
    <s v="博达书店"/>
    <x v="9"/>
    <n v="44.5"/>
    <n v="44"/>
    <s v="广东省广州市天河区黄埔大道666号"/>
    <x v="0"/>
    <n v="1820.9400000000003"/>
  </r>
  <r>
    <s v="BTW-08556"/>
    <d v="2013-08-07T00:00:00"/>
    <s v="博达书店"/>
    <x v="10"/>
    <n v="37.799999999999997"/>
    <n v="4"/>
    <s v="广东省广州市天河区林和西路1号广州国际贸易中心42层"/>
    <x v="0"/>
    <n v="151.19999999999999"/>
  </r>
  <r>
    <s v="BTW-08557"/>
    <d v="2013-08-07T00:00:00"/>
    <s v="博达书店"/>
    <x v="8"/>
    <n v="40.5"/>
    <n v="6"/>
    <s v="江苏省南京市白下区汉中路89号"/>
    <x v="1"/>
    <n v="243"/>
  </r>
  <r>
    <s v="BTW-08558"/>
    <d v="2013-08-08T00:00:00"/>
    <s v="隆华书店"/>
    <x v="9"/>
    <n v="44.5"/>
    <n v="34"/>
    <s v="天津市和平区南京路189号"/>
    <x v="3"/>
    <n v="1513"/>
  </r>
  <r>
    <s v="BTW-08559"/>
    <d v="2013-08-09T00:00:00"/>
    <s v="鼎盛书店"/>
    <x v="10"/>
    <n v="37.799999999999997"/>
    <n v="14"/>
    <s v="北京市东城区朝阳门北大街1号"/>
    <x v="3"/>
    <n v="529.19999999999993"/>
  </r>
  <r>
    <s v="BTW-08560"/>
    <d v="2013-08-10T00:00:00"/>
    <s v="隆华书店"/>
    <x v="11"/>
    <n v="42.5"/>
    <n v="11"/>
    <s v="上海市静安区华山路250号，上海希尔顿酒店"/>
    <x v="1"/>
    <n v="467.5"/>
  </r>
  <r>
    <s v="BTW-08561"/>
    <d v="2013-08-14T00:00:00"/>
    <s v="鼎盛书店"/>
    <x v="12"/>
    <n v="39.4"/>
    <n v="34"/>
    <s v="安徽省合肥市蜀山经济开发区创业大道3号创业大道3号"/>
    <x v="1"/>
    <n v="1339.6"/>
  </r>
  <r>
    <s v="BTW-08562"/>
    <d v="2013-08-14T00:00:00"/>
    <s v="隆华书店"/>
    <x v="0"/>
    <n v="41.3"/>
    <n v="10"/>
    <s v="北京市海淀区永嘉北路6号"/>
    <x v="3"/>
    <n v="413"/>
  </r>
  <r>
    <s v="BTW-08563"/>
    <d v="2013-08-15T00:00:00"/>
    <s v="鼎盛书店"/>
    <x v="1"/>
    <n v="43.9"/>
    <n v="11"/>
    <s v="河北省保定市朝阳南大街2266号"/>
    <x v="3"/>
    <n v="482.9"/>
  </r>
  <r>
    <s v="BTW-08564"/>
    <d v="2013-08-15T00:00:00"/>
    <s v="博达书店"/>
    <x v="2"/>
    <n v="41.1"/>
    <n v="21"/>
    <s v="天津市武清开发区新源道北18号"/>
    <x v="3"/>
    <n v="863.1"/>
  </r>
  <r>
    <s v="BTW-08565"/>
    <d v="2013-08-16T00:00:00"/>
    <s v="鼎盛书店"/>
    <x v="3"/>
    <n v="39.200000000000003"/>
    <n v="43"/>
    <s v="浙江省苏州市阊胥路483号创元科技园金阊软件园5号楼5101室"/>
    <x v="1"/>
    <n v="1567.6080000000002"/>
  </r>
  <r>
    <s v="BTW-08566"/>
    <d v="2013-08-16T00:00:00"/>
    <s v="鼎盛书店"/>
    <x v="4"/>
    <n v="36.299999999999997"/>
    <n v="15"/>
    <s v="江西省南昌市高新区京东大道698号"/>
    <x v="1"/>
    <n v="544.5"/>
  </r>
  <r>
    <s v="BTW-08567"/>
    <d v="2013-08-17T00:00:00"/>
    <s v="鼎盛书店"/>
    <x v="5"/>
    <n v="34.9"/>
    <n v="50"/>
    <s v="广东省佛山市顺德区容桂高新技术开发区建业中路13号"/>
    <x v="0"/>
    <n v="1622.8500000000001"/>
  </r>
  <r>
    <s v="BTW-08568"/>
    <d v="2013-08-18T00:00:00"/>
    <s v="隆华书店"/>
    <x v="8"/>
    <n v="40.5"/>
    <n v="10"/>
    <s v="辽宁省沈阳市和平区青年大街390号"/>
    <x v="3"/>
    <n v="405"/>
  </r>
  <r>
    <s v="BTW-08569"/>
    <d v="2013-08-21T00:00:00"/>
    <s v="隆华书店"/>
    <x v="9"/>
    <n v="44.5"/>
    <n v="19"/>
    <s v="福建省福州市湖东路中山大厦，兴业银行"/>
    <x v="0"/>
    <n v="845.5"/>
  </r>
  <r>
    <s v="BTW-08570"/>
    <d v="2013-08-21T00:00:00"/>
    <s v="鼎盛书店"/>
    <x v="10"/>
    <n v="37.799999999999997"/>
    <n v="35"/>
    <s v="辽宁省大连市烟草专卖局（大连市五四路26号）"/>
    <x v="3"/>
    <n v="1323"/>
  </r>
  <r>
    <s v="BTW-08571"/>
    <d v="2013-08-23T00:00:00"/>
    <s v="隆华书店"/>
    <x v="0"/>
    <n v="41.3"/>
    <n v="32"/>
    <s v="浙江省滨江区南环路3758号"/>
    <x v="1"/>
    <n v="1321.6"/>
  </r>
  <r>
    <s v="BTW-08572"/>
    <d v="2013-08-24T00:00:00"/>
    <s v="隆华书店"/>
    <x v="1"/>
    <n v="43.9"/>
    <n v="41"/>
    <s v="北京市西城区宣武门西大街32号"/>
    <x v="3"/>
    <n v="1673.9069999999999"/>
  </r>
  <r>
    <s v="BTW-08573"/>
    <d v="2013-08-28T00:00:00"/>
    <s v="博达书店"/>
    <x v="2"/>
    <n v="41.1"/>
    <n v="61"/>
    <s v="湖北省武汉市宝丰路6号香溢大酒店20楼"/>
    <x v="1"/>
    <n v="2331.6030000000005"/>
  </r>
  <r>
    <s v="BTW-08574"/>
    <d v="2013-08-28T00:00:00"/>
    <s v="隆华书店"/>
    <x v="3"/>
    <n v="39.200000000000003"/>
    <n v="30"/>
    <s v="河南省郑州金水区金水路115号"/>
    <x v="3"/>
    <n v="1176"/>
  </r>
  <r>
    <s v="BTW-08575"/>
    <d v="2013-08-29T00:00:00"/>
    <s v="隆华书店"/>
    <x v="4"/>
    <n v="36.299999999999997"/>
    <n v="34"/>
    <s v="福建省厦门市思明区莲岳路118号中烟大厦1702室"/>
    <x v="0"/>
    <n v="1234.1999999999998"/>
  </r>
  <r>
    <s v="BTW-08576"/>
    <d v="2013-08-30T00:00:00"/>
    <s v="博达书店"/>
    <x v="5"/>
    <n v="34.9"/>
    <n v="48"/>
    <s v="广东省深圳市南山区蛇口港湾大道2号"/>
    <x v="0"/>
    <n v="1557.9360000000001"/>
  </r>
  <r>
    <s v="BTW-08577"/>
    <d v="2013-08-30T00:00:00"/>
    <s v="鼎盛书店"/>
    <x v="8"/>
    <n v="40.5"/>
    <n v="14"/>
    <s v="上海市闵行区浦星路699号"/>
    <x v="1"/>
    <n v="567"/>
  </r>
  <r>
    <s v="BTW-08578"/>
    <d v="2013-08-31T00:00:00"/>
    <s v="博达书店"/>
    <x v="9"/>
    <n v="44.5"/>
    <n v="53"/>
    <s v="上海市浦东新区世纪大道100号上海环球金融中心56楼"/>
    <x v="1"/>
    <n v="2193.4050000000002"/>
  </r>
  <r>
    <s v="BTW-08579"/>
    <d v="2013-09-03T00:00:00"/>
    <s v="隆华书店"/>
    <x v="10"/>
    <n v="37.799999999999997"/>
    <n v="50"/>
    <s v="海南省海口市琼山区红城湖路22号"/>
    <x v="0"/>
    <n v="1757.6999999999998"/>
  </r>
  <r>
    <s v="BTW-08580"/>
    <d v="2013-09-04T00:00:00"/>
    <s v="鼎盛书店"/>
    <x v="11"/>
    <n v="42.5"/>
    <n v="41"/>
    <s v="云南省昆明市官渡区拓东路6号"/>
    <x v="2"/>
    <n v="1620.5249999999999"/>
  </r>
  <r>
    <s v="BTW-08581"/>
    <d v="2013-09-04T00:00:00"/>
    <s v="隆华书店"/>
    <x v="12"/>
    <n v="39.4"/>
    <n v="20"/>
    <s v="广东省深圳市龙岗区坂田"/>
    <x v="0"/>
    <n v="788"/>
  </r>
  <r>
    <s v="BTW-08582"/>
    <d v="2013-09-05T00:00:00"/>
    <s v="隆华书店"/>
    <x v="13"/>
    <n v="36.799999999999997"/>
    <n v="44"/>
    <s v="江西省南昌市西湖区洪城路289号"/>
    <x v="1"/>
    <n v="1505.8559999999998"/>
  </r>
  <r>
    <s v="BTW-08583"/>
    <d v="2013-09-06T00:00:00"/>
    <s v="鼎盛书店"/>
    <x v="6"/>
    <n v="43.2"/>
    <n v="30"/>
    <s v="北京市海淀区东北旺西路8号"/>
    <x v="3"/>
    <n v="1296"/>
  </r>
  <r>
    <s v="BTW-08584"/>
    <d v="2013-09-06T00:00:00"/>
    <s v="隆华书店"/>
    <x v="7"/>
    <n v="39.799999999999997"/>
    <n v="24"/>
    <s v="北京市西城区西绒线胡同51号中国会"/>
    <x v="3"/>
    <n v="955.19999999999993"/>
  </r>
  <r>
    <s v="BTW-08585"/>
    <d v="2013-09-07T00:00:00"/>
    <s v="鼎盛书店"/>
    <x v="14"/>
    <n v="40.6"/>
    <n v="33"/>
    <s v="贵州省贵阳市云岩区中山西路51号"/>
    <x v="2"/>
    <n v="1339.8"/>
  </r>
  <r>
    <s v="BTW-08586"/>
    <d v="2013-09-08T00:00:00"/>
    <s v="鼎盛书店"/>
    <x v="15"/>
    <n v="38.6"/>
    <n v="29"/>
    <s v="贵州省贵阳市中山西路51号"/>
    <x v="2"/>
    <n v="1119.4000000000001"/>
  </r>
  <r>
    <s v="BTW-08587"/>
    <d v="2013-09-11T00:00:00"/>
    <s v="鼎盛书店"/>
    <x v="16"/>
    <n v="39.299999999999997"/>
    <n v="27"/>
    <s v="辽宁省大连中山区长江路123号大连日航酒店4层清苑厅"/>
    <x v="3"/>
    <n v="1061.0999999999999"/>
  </r>
  <r>
    <s v="BTW-08588"/>
    <d v="2013-09-11T00:00:00"/>
    <s v="隆华书店"/>
    <x v="0"/>
    <n v="41.3"/>
    <n v="5"/>
    <s v="四川省成都市城市名人酒店"/>
    <x v="2"/>
    <n v="206.5"/>
  </r>
  <r>
    <s v="BTW-08589"/>
    <d v="2013-09-12T00:00:00"/>
    <s v="隆华书店"/>
    <x v="1"/>
    <n v="43.9"/>
    <n v="14"/>
    <s v="山西省大同市南城墙永泰西门"/>
    <x v="3"/>
    <n v="614.6"/>
  </r>
  <r>
    <s v="BTW-08590"/>
    <d v="2013-09-13T00:00:00"/>
    <s v="隆华书店"/>
    <x v="2"/>
    <n v="41.1"/>
    <n v="17"/>
    <s v="浙江省杭州市西湖区北山路78号香格里拉饭店东楼1栋555房"/>
    <x v="1"/>
    <n v="698.7"/>
  </r>
  <r>
    <s v="BTW-08591"/>
    <d v="2013-09-14T00:00:00"/>
    <s v="隆华书店"/>
    <x v="3"/>
    <n v="39.200000000000003"/>
    <n v="42"/>
    <s v="浙江省杭州市西湖区紫金港路21号"/>
    <x v="1"/>
    <n v="1531.152"/>
  </r>
  <r>
    <s v="BTW-08592"/>
    <d v="2013-09-14T00:00:00"/>
    <s v="隆华书店"/>
    <x v="4"/>
    <n v="36.299999999999997"/>
    <n v="42"/>
    <s v="北京市西城区阜成门外大街29号"/>
    <x v="3"/>
    <n v="1417.8779999999999"/>
  </r>
  <r>
    <s v="BTW-08593"/>
    <d v="2013-09-15T00:00:00"/>
    <s v="隆华书店"/>
    <x v="5"/>
    <n v="34.9"/>
    <n v="29"/>
    <s v="福建省厦门市软件园二期观日路44号9楼"/>
    <x v="0"/>
    <n v="1012.0999999999999"/>
  </r>
  <r>
    <s v="BTW-08594"/>
    <d v="2013-09-17T00:00:00"/>
    <s v="博达书店"/>
    <x v="8"/>
    <n v="40.5"/>
    <n v="42"/>
    <s v="广东省广州市天河区黄埔大道666号"/>
    <x v="0"/>
    <n v="1581.93"/>
  </r>
  <r>
    <s v="BTW-08595"/>
    <d v="2012-07-10T00:00:00"/>
    <s v="博达书店"/>
    <x v="9"/>
    <n v="44.5"/>
    <n v="53"/>
    <s v="广东省广州市天河区林和西路1号广州国际贸易中心42层"/>
    <x v="0"/>
    <n v="2193.4050000000002"/>
  </r>
  <r>
    <s v="BTW-08596"/>
    <d v="2012-07-11T00:00:00"/>
    <s v="博达书店"/>
    <x v="10"/>
    <n v="37.799999999999997"/>
    <n v="50"/>
    <s v="江苏省南京市白下区汉中路89号"/>
    <x v="1"/>
    <n v="1757.6999999999998"/>
  </r>
  <r>
    <s v="BTW-08597"/>
    <d v="2012-07-12T00:00:00"/>
    <s v="鼎盛书店"/>
    <x v="11"/>
    <n v="42.5"/>
    <n v="14"/>
    <s v="天津市和平区南京路189号"/>
    <x v="3"/>
    <n v="595"/>
  </r>
  <r>
    <s v="BTW-08598"/>
    <d v="2012-07-12T00:00:00"/>
    <s v="博达书店"/>
    <x v="12"/>
    <n v="39.4"/>
    <n v="50"/>
    <s v="山东省青岛市颐中皇冠假日酒店三层多功能厅"/>
    <x v="3"/>
    <n v="1832.1000000000001"/>
  </r>
  <r>
    <s v="BTW-08599"/>
    <d v="2012-07-13T00:00:00"/>
    <s v="博达书店"/>
    <x v="13"/>
    <n v="36.799999999999997"/>
    <n v="40"/>
    <s v="广东省东莞市新城市商务中心区会展北路"/>
    <x v="0"/>
    <n v="1368.9599999999998"/>
  </r>
  <r>
    <s v="BTW-08602"/>
    <d v="2012-07-16T00:00:00"/>
    <s v="隆华书店"/>
    <x v="14"/>
    <n v="40.6"/>
    <n v="43"/>
    <s v="北京市利星行广场微软大厦206体验中心"/>
    <x v="3"/>
    <n v="1623.5940000000001"/>
  </r>
  <r>
    <s v="BTW-08603"/>
    <d v="2012-07-17T00:00:00"/>
    <s v="博达书店"/>
    <x v="15"/>
    <n v="38.6"/>
    <n v="6"/>
    <s v="上海市延安东路100号联谊大厦20楼"/>
    <x v="1"/>
    <n v="231.60000000000002"/>
  </r>
  <r>
    <s v="BTW-08604"/>
    <d v="2012-07-18T00:00:00"/>
    <s v="博达书店"/>
    <x v="16"/>
    <n v="39.299999999999997"/>
    <n v="31"/>
    <s v="上海市天平宾馆6层"/>
    <x v="1"/>
    <n v="1218.3"/>
  </r>
  <r>
    <s v="BTW-08605"/>
    <d v="2012-07-20T00:00:00"/>
    <s v="隆华书店"/>
    <x v="8"/>
    <n v="40.5"/>
    <n v="18"/>
    <s v="山东省济南市经四小纬二路"/>
    <x v="3"/>
    <n v="729"/>
  </r>
  <r>
    <s v="BTW-08606"/>
    <d v="2012-07-21T00:00:00"/>
    <s v="博达书店"/>
    <x v="9"/>
    <n v="44.5"/>
    <n v="24"/>
    <s v="吉林省长春市东南湖大路1281号"/>
    <x v="3"/>
    <n v="1068"/>
  </r>
  <r>
    <s v="BTW-08607"/>
    <d v="2012-07-23T00:00:00"/>
    <s v="鼎盛书店"/>
    <x v="10"/>
    <n v="37.799999999999997"/>
    <n v="35"/>
    <s v="河北省廊坊市经济技术开发区华祥路66号"/>
    <x v="3"/>
    <n v="1323"/>
  </r>
  <r>
    <s v="BTW-08609"/>
    <d v="2012-07-25T00:00:00"/>
    <s v="鼎盛书店"/>
    <x v="12"/>
    <n v="39.4"/>
    <n v="12"/>
    <s v="广东省广州市天河区林和西路167号"/>
    <x v="0"/>
    <n v="472.79999999999995"/>
  </r>
  <r>
    <s v="BTW-08610"/>
    <d v="2012-07-25T00:00:00"/>
    <s v="鼎盛书店"/>
    <x v="0"/>
    <n v="41.3"/>
    <n v="12"/>
    <s v="天津市河西区友谊北路银丰花园"/>
    <x v="3"/>
    <n v="495.59999999999997"/>
  </r>
  <r>
    <s v="BTW-08611"/>
    <d v="2012-07-26T00:00:00"/>
    <s v="鼎盛书店"/>
    <x v="1"/>
    <n v="43.9"/>
    <n v="42"/>
    <s v="陕西省西安市南大街30号中大国际大厦605室"/>
    <x v="3"/>
    <n v="1714.7339999999999"/>
  </r>
  <r>
    <s v="BTW-08612"/>
    <d v="2012-07-27T00:00:00"/>
    <s v="鼎盛书店"/>
    <x v="2"/>
    <n v="41.1"/>
    <n v="9"/>
    <s v="北京市海淀区知春路113银网中心A座"/>
    <x v="3"/>
    <n v="369.90000000000003"/>
  </r>
  <r>
    <s v="BTW-08613"/>
    <d v="2012-07-28T00:00:00"/>
    <s v="隆华书店"/>
    <x v="3"/>
    <n v="39.200000000000003"/>
    <n v="37"/>
    <s v="湖北省武汉市经济技术开发区东风大道10号"/>
    <x v="1"/>
    <n v="1450.4"/>
  </r>
  <r>
    <s v="BTW-08614"/>
    <d v="2012-07-30T00:00:00"/>
    <s v="鼎盛书店"/>
    <x v="4"/>
    <n v="36.299999999999997"/>
    <n v="5"/>
    <s v="江苏省扬州市汶河北路42号蓝天大厦"/>
    <x v="1"/>
    <n v="181.5"/>
  </r>
  <r>
    <s v="BTW-08615"/>
    <d v="2012-07-31T00:00:00"/>
    <s v="隆华书店"/>
    <x v="5"/>
    <n v="34.9"/>
    <n v="18"/>
    <s v="四川省成都市人民南路一段86号城市之心27楼A座"/>
    <x v="2"/>
    <n v="628.19999999999993"/>
  </r>
  <r>
    <s v="BTW-08616"/>
    <d v="2012-07-31T00:00:00"/>
    <s v="鼎盛书店"/>
    <x v="8"/>
    <n v="40.5"/>
    <n v="5"/>
    <s v="四川省绵阳市绵山路64号"/>
    <x v="2"/>
    <n v="202.5"/>
  </r>
  <r>
    <s v="BTW-08617"/>
    <d v="2012-08-01T00:00:00"/>
    <s v="鼎盛书店"/>
    <x v="9"/>
    <n v="44.5"/>
    <n v="35"/>
    <s v="江苏省南京市汉中路2号金陵饭店"/>
    <x v="1"/>
    <n v="1557.5"/>
  </r>
  <r>
    <s v="BTW-08618"/>
    <d v="2012-08-02T00:00:00"/>
    <s v="鼎盛书店"/>
    <x v="10"/>
    <n v="37.799999999999997"/>
    <n v="16"/>
    <s v="重庆市渝州路68号"/>
    <x v="2"/>
    <n v="604.79999999999995"/>
  </r>
  <r>
    <s v="BTW-08619"/>
    <d v="2012-08-03T00:00:00"/>
    <s v="鼎盛书店"/>
    <x v="11"/>
    <n v="42.5"/>
    <n v="11"/>
    <s v="广东省惠州市巽寮喜来登酒店"/>
    <x v="0"/>
    <n v="467.5"/>
  </r>
  <r>
    <s v="BTW-08620"/>
    <d v="2012-08-04T00:00:00"/>
    <s v="鼎盛书店"/>
    <x v="12"/>
    <n v="39.4"/>
    <n v="32"/>
    <s v="福建省厦门市湖里区湖里高新科技园361度大厦"/>
    <x v="0"/>
    <n v="1260.8"/>
  </r>
  <r>
    <s v="BTW-08621"/>
    <d v="2012-08-07T00:00:00"/>
    <s v="隆华书店"/>
    <x v="13"/>
    <n v="36.799999999999997"/>
    <n v="31"/>
    <s v="北京市东城区朝阳门北大街1号"/>
    <x v="3"/>
    <n v="1140.8"/>
  </r>
  <r>
    <s v="BTW-08622"/>
    <d v="2013-10-18T00:00:00"/>
    <s v="鼎盛书店"/>
    <x v="6"/>
    <n v="43.2"/>
    <n v="47"/>
    <s v="上海市静安区华山路250号，上海希尔顿酒店"/>
    <x v="1"/>
    <n v="1888.2720000000002"/>
  </r>
  <r>
    <s v="BTW-08623"/>
    <d v="2013-10-18T00:00:00"/>
    <s v="鼎盛书店"/>
    <x v="7"/>
    <n v="39.799999999999997"/>
    <n v="44"/>
    <s v="安徽省合肥市蜀山经济开发区创业大道3号创业大道3号"/>
    <x v="1"/>
    <n v="1628.6159999999998"/>
  </r>
  <r>
    <s v="BTW-08624"/>
    <d v="2013-10-19T00:00:00"/>
    <s v="鼎盛书店"/>
    <x v="14"/>
    <n v="40.6"/>
    <n v="20"/>
    <s v="北京市海淀区永嘉北路6号"/>
    <x v="3"/>
    <n v="812"/>
  </r>
  <r>
    <s v="BTW-08625"/>
    <d v="2013-10-20T00:00:00"/>
    <s v="隆华书店"/>
    <x v="15"/>
    <n v="38.6"/>
    <n v="11"/>
    <s v="河北省保定市朝阳南大街2266号"/>
    <x v="3"/>
    <n v="424.6"/>
  </r>
  <r>
    <s v="BTW-08626"/>
    <d v="2013-10-22T00:00:00"/>
    <s v="鼎盛书店"/>
    <x v="16"/>
    <n v="39.299999999999997"/>
    <n v="8"/>
    <s v="天津市武清开发区新源道北18号"/>
    <x v="3"/>
    <n v="314.39999999999998"/>
  </r>
  <r>
    <s v="BTW-08627"/>
    <d v="2013-10-23T00:00:00"/>
    <s v="隆华书店"/>
    <x v="8"/>
    <n v="40.5"/>
    <n v="19"/>
    <s v="浙江省苏州市阊胥路483号创元科技园金阊软件园5号楼5101室"/>
    <x v="1"/>
    <n v="769.5"/>
  </r>
  <r>
    <s v="BTW-08628"/>
    <d v="2013-10-24T00:00:00"/>
    <s v="鼎盛书店"/>
    <x v="9"/>
    <n v="44.5"/>
    <n v="33"/>
    <s v="江西省南昌市高新区京东大道698号"/>
    <x v="1"/>
    <n v="1468.5"/>
  </r>
  <r>
    <s v="BTW-08629"/>
    <d v="2013-10-24T00:00:00"/>
    <s v="隆华书店"/>
    <x v="10"/>
    <n v="37.799999999999997"/>
    <n v="38"/>
    <s v="广东省佛山市顺德区容桂高新技术开发区建业中路13号"/>
    <x v="0"/>
    <n v="1436.3999999999999"/>
  </r>
  <r>
    <s v="BTW-08630"/>
    <d v="2013-10-25T00:00:00"/>
    <s v="博达书店"/>
    <x v="11"/>
    <n v="42.5"/>
    <n v="16"/>
    <s v="辽宁省沈阳市和平区青年大街390号"/>
    <x v="3"/>
    <n v="680"/>
  </r>
  <r>
    <s v="BTW-08631"/>
    <d v="2013-10-26T00:00:00"/>
    <s v="鼎盛书店"/>
    <x v="12"/>
    <n v="39.4"/>
    <n v="52"/>
    <s v="福建省福州市湖东路中山大厦，兴业银行"/>
    <x v="0"/>
    <n v="1905.3840000000002"/>
  </r>
  <r>
    <s v="BTW-08632"/>
    <d v="2013-10-29T00:00:00"/>
    <s v="博达书店"/>
    <x v="13"/>
    <n v="36.799999999999997"/>
    <n v="20"/>
    <s v="辽宁省大连市烟草专卖局（大连市五四路26号）"/>
    <x v="3"/>
    <n v="736"/>
  </r>
  <r>
    <s v="BTW-08633"/>
    <d v="2013-10-30T00:00:00"/>
    <s v="博达书店"/>
    <x v="6"/>
    <n v="43.2"/>
    <n v="49"/>
    <s v="浙江省滨江区南环路3758号"/>
    <x v="1"/>
    <n v="1968.624"/>
  </r>
  <r>
    <s v="BTW-08634"/>
    <d v="2013-10-31T00:00:00"/>
    <s v="鼎盛书店"/>
    <x v="7"/>
    <n v="39.799999999999997"/>
    <n v="36"/>
    <s v="北京市西城区宣武门西大街32号"/>
    <x v="3"/>
    <n v="1432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7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0" hier="-1"/>
  </pageFields>
  <dataFields count="1">
    <dataField name="求和项:销售额小计" fld="8" baseField="0" baseItem="0" numFmtId="178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2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7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2" hier="-1"/>
  </pageFields>
  <dataFields count="1">
    <dataField name="求和项:销售额小计" fld="8" baseField="0" baseItem="0" numFmtId="178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数据透视表3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7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3" hier="-1"/>
  </pageFields>
  <dataFields count="1">
    <dataField name="求和项:销售额小计" fld="8" baseField="0" baseItem="0" numFmtId="178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数据透视表4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7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1" hier="-1"/>
  </pageFields>
  <dataFields count="1">
    <dataField name="求和项:销售额小计" fld="8" baseField="0" baseItem="0" numFmtId="178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1" displayName="表1" ref="A2:I636" totalsRowShown="0" headerRowDxfId="26" dataDxfId="25">
  <autoFilter ref="A2:I63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订单编号" dataDxfId="24"/>
    <tableColumn id="2" name="日期" dataDxfId="23"/>
    <tableColumn id="3" name="书店名称" dataDxfId="22"/>
    <tableColumn id="5" name="图书名称" dataDxfId="21"/>
    <tableColumn id="6" name="单价" dataDxfId="20">
      <calculatedColumnFormula>VLOOKUP(表1[[#This Row],[图书名称]],表2[],2,FALSE)</calculatedColumnFormula>
    </tableColumn>
    <tableColumn id="7" name="销量（本）" dataDxfId="19"/>
    <tableColumn id="4" name="发货地址" dataDxfId="18"/>
    <tableColumn id="9" name="所属区域" dataDxfId="17">
      <calculatedColumnFormula>VLOOKUP(LEFT(表1[[#This Row],[发货地址]],3),表3[],2,FALSE)</calculatedColumnFormula>
    </tableColumn>
    <tableColumn id="8" name="销售额小计" dataDxfId="16">
      <calculatedColumnFormula>PRODUCT(IF(表1[[#This Row],[销量（本）]]&lt;40,表1[[#This Row],[单价]],表1[[#This Row],[单价]]*0.93),表1[[#This Row],[销量（本）]])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表4" displayName="表4" ref="A2:B7" totalsRowShown="0" headerRowDxfId="15" dataDxfId="14">
  <tableColumns count="2">
    <tableColumn id="1" name="统计项目" dataDxfId="13"/>
    <tableColumn id="2" name="销售额" dataDxfId="12">
      <calculatedColumnFormula>SUMIFS(表1[销售额小计],表1[日期],"&gt;=2013年1月1日")</calculatedColumnFormula>
    </tableColumn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A2:B25" totalsRowShown="0" headerRowDxfId="11" dataDxfId="10">
  <autoFilter ref="A2:B25">
    <filterColumn colId="0" hiddenButton="1"/>
    <filterColumn colId="1" hiddenButton="1"/>
  </autoFilter>
  <tableColumns count="2">
    <tableColumn id="1" name="省市" dataDxfId="9"/>
    <tableColumn id="2" name="销售区域" dataDxfId="8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2" name="表2" displayName="表2" ref="A2:B19" totalsRowShown="0" headerRowDxfId="7" dataDxfId="6">
  <tableColumns count="2">
    <tableColumn id="2" name="图书名称" dataDxfId="5"/>
    <tableColumn id="3" name="定价" dataDxfId="4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6"/>
  <sheetViews>
    <sheetView topLeftCell="A3" zoomScale="110" zoomScaleNormal="110" workbookViewId="0">
      <selection activeCell="A2" sqref="A2:I2"/>
    </sheetView>
  </sheetViews>
  <sheetFormatPr defaultRowHeight="13.5" x14ac:dyDescent="0.15"/>
  <cols>
    <col min="1" max="1" width="14.625" style="11" customWidth="1"/>
    <col min="2" max="2" width="13.75" style="9" bestFit="1" customWidth="1"/>
    <col min="3" max="3" width="14.125" style="11" customWidth="1"/>
    <col min="4" max="4" width="27.25" bestFit="1" customWidth="1"/>
    <col min="5" max="5" width="13.625" style="1" customWidth="1"/>
    <col min="6" max="6" width="10.375" style="11" customWidth="1"/>
    <col min="7" max="7" width="51.125" bestFit="1" customWidth="1"/>
    <col min="8" max="8" width="10.5" bestFit="1" customWidth="1"/>
    <col min="9" max="9" width="18.125" style="1" customWidth="1"/>
  </cols>
  <sheetData>
    <row r="1" spans="1:9" ht="35.1" customHeight="1" x14ac:dyDescent="0.15">
      <c r="A1" s="20" t="s">
        <v>665</v>
      </c>
      <c r="B1" s="20"/>
      <c r="C1" s="20"/>
      <c r="D1" s="20"/>
      <c r="E1" s="20"/>
      <c r="F1" s="20"/>
      <c r="G1" s="20"/>
      <c r="H1" s="20"/>
      <c r="I1" s="20"/>
    </row>
    <row r="2" spans="1:9" ht="15" x14ac:dyDescent="0.15">
      <c r="A2" s="10" t="s">
        <v>0</v>
      </c>
      <c r="B2" s="7" t="s">
        <v>5</v>
      </c>
      <c r="C2" s="10" t="s">
        <v>6</v>
      </c>
      <c r="D2" s="5" t="s">
        <v>1</v>
      </c>
      <c r="E2" s="6" t="s">
        <v>642</v>
      </c>
      <c r="F2" s="10" t="s">
        <v>7</v>
      </c>
      <c r="G2" s="5" t="s">
        <v>667</v>
      </c>
      <c r="H2" s="5" t="s">
        <v>762</v>
      </c>
      <c r="I2" s="12" t="s">
        <v>812</v>
      </c>
    </row>
    <row r="3" spans="1:9" ht="15" x14ac:dyDescent="0.15">
      <c r="A3" s="10" t="s">
        <v>8</v>
      </c>
      <c r="B3" s="8">
        <v>40910</v>
      </c>
      <c r="C3" s="10" t="s">
        <v>3</v>
      </c>
      <c r="D3" s="5" t="s">
        <v>644</v>
      </c>
      <c r="E3" s="6">
        <f>VLOOKUP(表1[[#This Row],[图书名称]],表2[],2,FALSE)</f>
        <v>41.3</v>
      </c>
      <c r="F3" s="10">
        <v>12</v>
      </c>
      <c r="G3" s="5" t="s">
        <v>668</v>
      </c>
      <c r="H3" s="15" t="str">
        <f>VLOOKUP(LEFT(表1[[#This Row],[发货地址]],3),表3[],2,FALSE)</f>
        <v>南区</v>
      </c>
      <c r="I3" s="14">
        <f>PRODUCT(IF(表1[[#This Row],[销量（本）]]&lt;40,表1[[#This Row],[单价]],表1[[#This Row],[单价]]*0.93),表1[[#This Row],[销量（本）]])</f>
        <v>495.59999999999997</v>
      </c>
    </row>
    <row r="4" spans="1:9" ht="15" x14ac:dyDescent="0.15">
      <c r="A4" s="10" t="s">
        <v>9</v>
      </c>
      <c r="B4" s="8">
        <v>40912</v>
      </c>
      <c r="C4" s="10" t="s">
        <v>2</v>
      </c>
      <c r="D4" s="5" t="s">
        <v>655</v>
      </c>
      <c r="E4" s="6">
        <f>VLOOKUP(表1[[#This Row],[图书名称]],表2[],2,FALSE)</f>
        <v>43.9</v>
      </c>
      <c r="F4" s="10">
        <v>20</v>
      </c>
      <c r="G4" s="5" t="s">
        <v>669</v>
      </c>
      <c r="H4" s="5" t="str">
        <f>VLOOKUP(LEFT(表1[[#This Row],[发货地址]],3),表3[],2,FALSE)</f>
        <v>南区</v>
      </c>
      <c r="I4" s="14">
        <f>PRODUCT(IF(表1[[#This Row],[销量（本）]]&lt;40,表1[[#This Row],[单价]],表1[[#This Row],[单价]]*0.93),表1[[#This Row],[销量（本）]])</f>
        <v>878</v>
      </c>
    </row>
    <row r="5" spans="1:9" ht="15" x14ac:dyDescent="0.15">
      <c r="A5" s="10" t="s">
        <v>10</v>
      </c>
      <c r="B5" s="8">
        <v>40912</v>
      </c>
      <c r="C5" s="10" t="s">
        <v>2</v>
      </c>
      <c r="D5" s="5" t="s">
        <v>656</v>
      </c>
      <c r="E5" s="6">
        <f>VLOOKUP(表1[[#This Row],[图书名称]],表2[],2,FALSE)</f>
        <v>41.1</v>
      </c>
      <c r="F5" s="10">
        <v>41</v>
      </c>
      <c r="G5" s="5" t="s">
        <v>670</v>
      </c>
      <c r="H5" s="5" t="str">
        <f>VLOOKUP(LEFT(表1[[#This Row],[发货地址]],3),表3[],2,FALSE)</f>
        <v>东区</v>
      </c>
      <c r="I5" s="14">
        <f>PRODUCT(IF(表1[[#This Row],[销量（本）]]&lt;40,表1[[#This Row],[单价]],表1[[#This Row],[单价]]*0.93),表1[[#This Row],[销量（本）]])</f>
        <v>1567.1430000000003</v>
      </c>
    </row>
    <row r="6" spans="1:9" ht="15" x14ac:dyDescent="0.15">
      <c r="A6" s="10" t="s">
        <v>11</v>
      </c>
      <c r="B6" s="8">
        <v>40913</v>
      </c>
      <c r="C6" s="10" t="s">
        <v>2</v>
      </c>
      <c r="D6" s="5" t="s">
        <v>650</v>
      </c>
      <c r="E6" s="6">
        <f>VLOOKUP(表1[[#This Row],[图书名称]],表2[],2,FALSE)</f>
        <v>39.200000000000003</v>
      </c>
      <c r="F6" s="10">
        <v>21</v>
      </c>
      <c r="G6" s="5" t="s">
        <v>671</v>
      </c>
      <c r="H6" s="5" t="str">
        <f>VLOOKUP(LEFT(表1[[#This Row],[发货地址]],3),表3[],2,FALSE)</f>
        <v>东区</v>
      </c>
      <c r="I6" s="14">
        <f>PRODUCT(IF(表1[[#This Row],[销量（本）]]&lt;40,表1[[#This Row],[单价]],表1[[#This Row],[单价]]*0.93),表1[[#This Row],[销量（本）]])</f>
        <v>823.2</v>
      </c>
    </row>
    <row r="7" spans="1:9" ht="15" x14ac:dyDescent="0.15">
      <c r="A7" s="10" t="s">
        <v>12</v>
      </c>
      <c r="B7" s="8">
        <v>40914</v>
      </c>
      <c r="C7" s="10" t="s">
        <v>3</v>
      </c>
      <c r="D7" s="5" t="s">
        <v>666</v>
      </c>
      <c r="E7" s="6">
        <f>VLOOKUP(表1[[#This Row],[图书名称]],表2[],2,FALSE)</f>
        <v>36.299999999999997</v>
      </c>
      <c r="F7" s="10">
        <v>32</v>
      </c>
      <c r="G7" s="5" t="s">
        <v>672</v>
      </c>
      <c r="H7" s="5" t="str">
        <f>VLOOKUP(LEFT(表1[[#This Row],[发货地址]],3),表3[],2,FALSE)</f>
        <v>南区</v>
      </c>
      <c r="I7" s="14">
        <f>PRODUCT(IF(表1[[#This Row],[销量（本）]]&lt;40,表1[[#This Row],[单价]],表1[[#This Row],[单价]]*0.93),表1[[#This Row],[销量（本）]])</f>
        <v>1161.5999999999999</v>
      </c>
    </row>
    <row r="8" spans="1:9" ht="15" x14ac:dyDescent="0.15">
      <c r="A8" s="10" t="s">
        <v>13</v>
      </c>
      <c r="B8" s="8">
        <v>40917</v>
      </c>
      <c r="C8" s="10" t="s">
        <v>3</v>
      </c>
      <c r="D8" s="5" t="s">
        <v>651</v>
      </c>
      <c r="E8" s="6">
        <f>VLOOKUP(表1[[#This Row],[图书名称]],表2[],2,FALSE)</f>
        <v>34.9</v>
      </c>
      <c r="F8" s="10">
        <v>22</v>
      </c>
      <c r="G8" s="5" t="s">
        <v>673</v>
      </c>
      <c r="H8" s="5" t="str">
        <f>VLOOKUP(LEFT(表1[[#This Row],[发货地址]],3),表3[],2,FALSE)</f>
        <v>西区</v>
      </c>
      <c r="I8" s="14">
        <f>PRODUCT(IF(表1[[#This Row],[销量（本）]]&lt;40,表1[[#This Row],[单价]],表1[[#This Row],[单价]]*0.93),表1[[#This Row],[销量（本）]])</f>
        <v>767.8</v>
      </c>
    </row>
    <row r="9" spans="1:9" ht="15" x14ac:dyDescent="0.15">
      <c r="A9" s="10" t="s">
        <v>607</v>
      </c>
      <c r="B9" s="8">
        <v>41103</v>
      </c>
      <c r="C9" s="10" t="s">
        <v>3</v>
      </c>
      <c r="D9" s="5" t="s">
        <v>658</v>
      </c>
      <c r="E9" s="6">
        <f>VLOOKUP(表1[[#This Row],[图书名称]],表2[],2,FALSE)</f>
        <v>43.2</v>
      </c>
      <c r="F9" s="10">
        <v>49</v>
      </c>
      <c r="G9" s="5" t="s">
        <v>788</v>
      </c>
      <c r="H9" s="5" t="str">
        <f>VLOOKUP(LEFT(表1[[#This Row],[发货地址]],3),表3[],2,FALSE)</f>
        <v>北区</v>
      </c>
      <c r="I9" s="14">
        <f>PRODUCT(IF(表1[[#This Row],[销量（本）]]&lt;40,表1[[#This Row],[单价]],表1[[#This Row],[单价]]*0.93),表1[[#This Row],[销量（本）]])</f>
        <v>1968.624</v>
      </c>
    </row>
    <row r="10" spans="1:9" ht="15" x14ac:dyDescent="0.15">
      <c r="A10" s="10" t="s">
        <v>608</v>
      </c>
      <c r="B10" s="8">
        <v>41104</v>
      </c>
      <c r="C10" s="10" t="s">
        <v>2</v>
      </c>
      <c r="D10" s="5" t="s">
        <v>647</v>
      </c>
      <c r="E10" s="6">
        <f>VLOOKUP(表1[[#This Row],[图书名称]],表2[],2,FALSE)</f>
        <v>39.799999999999997</v>
      </c>
      <c r="F10" s="10">
        <v>20</v>
      </c>
      <c r="G10" s="5" t="s">
        <v>693</v>
      </c>
      <c r="H10" s="5" t="str">
        <f>VLOOKUP(LEFT(表1[[#This Row],[发货地址]],3),表3[],2,FALSE)</f>
        <v>西区</v>
      </c>
      <c r="I10" s="14">
        <f>PRODUCT(IF(表1[[#This Row],[销量（本）]]&lt;40,表1[[#This Row],[单价]],表1[[#This Row],[单价]]*0.93),表1[[#This Row],[销量（本）]])</f>
        <v>796</v>
      </c>
    </row>
    <row r="11" spans="1:9" ht="15" x14ac:dyDescent="0.15">
      <c r="A11" s="10" t="s">
        <v>14</v>
      </c>
      <c r="B11" s="8">
        <v>40917</v>
      </c>
      <c r="C11" s="10" t="s">
        <v>2</v>
      </c>
      <c r="D11" s="5" t="s">
        <v>652</v>
      </c>
      <c r="E11" s="6">
        <f>VLOOKUP(表1[[#This Row],[图书名称]],表2[],2,FALSE)</f>
        <v>40.5</v>
      </c>
      <c r="F11" s="10">
        <v>12</v>
      </c>
      <c r="G11" s="5" t="s">
        <v>674</v>
      </c>
      <c r="H11" s="5" t="str">
        <f>VLOOKUP(LEFT(表1[[#This Row],[发货地址]],3),表3[],2,FALSE)</f>
        <v>南区</v>
      </c>
      <c r="I11" s="14">
        <f>PRODUCT(IF(表1[[#This Row],[销量（本）]]&lt;40,表1[[#This Row],[单价]],表1[[#This Row],[单价]]*0.93),表1[[#This Row],[销量（本）]])</f>
        <v>486</v>
      </c>
    </row>
    <row r="12" spans="1:9" ht="15" x14ac:dyDescent="0.15">
      <c r="A12" s="10" t="s">
        <v>15</v>
      </c>
      <c r="B12" s="8">
        <v>40918</v>
      </c>
      <c r="C12" s="10" t="s">
        <v>3</v>
      </c>
      <c r="D12" s="5" t="s">
        <v>653</v>
      </c>
      <c r="E12" s="6">
        <f>VLOOKUP(表1[[#This Row],[图书名称]],表2[],2,FALSE)</f>
        <v>44.5</v>
      </c>
      <c r="F12" s="10">
        <v>32</v>
      </c>
      <c r="G12" s="5" t="s">
        <v>675</v>
      </c>
      <c r="H12" s="5" t="str">
        <f>VLOOKUP(LEFT(表1[[#This Row],[发货地址]],3),表3[],2,FALSE)</f>
        <v>东区</v>
      </c>
      <c r="I12" s="14">
        <f>PRODUCT(IF(表1[[#This Row],[销量（本）]]&lt;40,表1[[#This Row],[单价]],表1[[#This Row],[单价]]*0.93),表1[[#This Row],[销量（本）]])</f>
        <v>1424</v>
      </c>
    </row>
    <row r="13" spans="1:9" ht="15" x14ac:dyDescent="0.15">
      <c r="A13" s="10" t="s">
        <v>16</v>
      </c>
      <c r="B13" s="8">
        <v>40918</v>
      </c>
      <c r="C13" s="10" t="s">
        <v>2</v>
      </c>
      <c r="D13" s="5" t="s">
        <v>657</v>
      </c>
      <c r="E13" s="6">
        <f>VLOOKUP(表1[[#This Row],[图书名称]],表2[],2,FALSE)</f>
        <v>37.799999999999997</v>
      </c>
      <c r="F13" s="10">
        <v>43</v>
      </c>
      <c r="G13" s="5" t="s">
        <v>676</v>
      </c>
      <c r="H13" s="5" t="str">
        <f>VLOOKUP(LEFT(表1[[#This Row],[发货地址]],3),表3[],2,FALSE)</f>
        <v>北区</v>
      </c>
      <c r="I13" s="14">
        <f>PRODUCT(IF(表1[[#This Row],[销量（本）]]&lt;40,表1[[#This Row],[单价]],表1[[#This Row],[单价]]*0.93),表1[[#This Row],[销量（本）]])</f>
        <v>1511.6219999999998</v>
      </c>
    </row>
    <row r="14" spans="1:9" ht="15" x14ac:dyDescent="0.15">
      <c r="A14" s="10" t="s">
        <v>17</v>
      </c>
      <c r="B14" s="8">
        <v>40919</v>
      </c>
      <c r="C14" s="10" t="s">
        <v>4</v>
      </c>
      <c r="D14" s="5" t="s">
        <v>645</v>
      </c>
      <c r="E14" s="6">
        <f>VLOOKUP(表1[[#This Row],[图书名称]],表2[],2,FALSE)</f>
        <v>42.5</v>
      </c>
      <c r="F14" s="10">
        <v>22</v>
      </c>
      <c r="G14" s="5" t="s">
        <v>677</v>
      </c>
      <c r="H14" s="5" t="str">
        <f>VLOOKUP(LEFT(表1[[#This Row],[发货地址]],3),表3[],2,FALSE)</f>
        <v>北区</v>
      </c>
      <c r="I14" s="14">
        <f>PRODUCT(IF(表1[[#This Row],[销量（本）]]&lt;40,表1[[#This Row],[单价]],表1[[#This Row],[单价]]*0.93),表1[[#This Row],[销量（本）]])</f>
        <v>935</v>
      </c>
    </row>
    <row r="15" spans="1:9" ht="15" x14ac:dyDescent="0.15">
      <c r="A15" s="10" t="s">
        <v>18</v>
      </c>
      <c r="B15" s="8">
        <v>40919</v>
      </c>
      <c r="C15" s="10" t="s">
        <v>3</v>
      </c>
      <c r="D15" s="5" t="s">
        <v>646</v>
      </c>
      <c r="E15" s="6">
        <f>VLOOKUP(表1[[#This Row],[图书名称]],表2[],2,FALSE)</f>
        <v>39.4</v>
      </c>
      <c r="F15" s="10">
        <v>31</v>
      </c>
      <c r="G15" s="5" t="s">
        <v>678</v>
      </c>
      <c r="H15" s="5" t="str">
        <f>VLOOKUP(LEFT(表1[[#This Row],[发货地址]],3),表3[],2,FALSE)</f>
        <v>西区</v>
      </c>
      <c r="I15" s="14">
        <f>PRODUCT(IF(表1[[#This Row],[销量（本）]]&lt;40,表1[[#This Row],[单价]],表1[[#This Row],[单价]]*0.93),表1[[#This Row],[销量（本）]])</f>
        <v>1221.3999999999999</v>
      </c>
    </row>
    <row r="16" spans="1:9" ht="15" x14ac:dyDescent="0.15">
      <c r="A16" s="10" t="s">
        <v>19</v>
      </c>
      <c r="B16" s="8">
        <v>40920</v>
      </c>
      <c r="C16" s="10" t="s">
        <v>4</v>
      </c>
      <c r="D16" s="5" t="s">
        <v>654</v>
      </c>
      <c r="E16" s="6">
        <f>VLOOKUP(表1[[#This Row],[图书名称]],表2[],2,FALSE)</f>
        <v>36.799999999999997</v>
      </c>
      <c r="F16" s="10">
        <v>19</v>
      </c>
      <c r="G16" s="5" t="s">
        <v>679</v>
      </c>
      <c r="H16" s="5" t="str">
        <f>VLOOKUP(LEFT(表1[[#This Row],[发货地址]],3),表3[],2,FALSE)</f>
        <v>西区</v>
      </c>
      <c r="I16" s="14">
        <f>PRODUCT(IF(表1[[#This Row],[销量（本）]]&lt;40,表1[[#This Row],[单价]],表1[[#This Row],[单价]]*0.93),表1[[#This Row],[销量（本）]])</f>
        <v>699.19999999999993</v>
      </c>
    </row>
    <row r="17" spans="1:9" ht="15" x14ac:dyDescent="0.15">
      <c r="A17" s="10" t="s">
        <v>20</v>
      </c>
      <c r="B17" s="8">
        <v>40920</v>
      </c>
      <c r="C17" s="10" t="s">
        <v>3</v>
      </c>
      <c r="D17" s="5" t="s">
        <v>658</v>
      </c>
      <c r="E17" s="6">
        <f>VLOOKUP(表1[[#This Row],[图书名称]],表2[],2,FALSE)</f>
        <v>43.2</v>
      </c>
      <c r="F17" s="10">
        <v>43</v>
      </c>
      <c r="G17" s="5" t="s">
        <v>680</v>
      </c>
      <c r="H17" s="5" t="str">
        <f>VLOOKUP(LEFT(表1[[#This Row],[发货地址]],3),表3[],2,FALSE)</f>
        <v>北区</v>
      </c>
      <c r="I17" s="14">
        <f>PRODUCT(IF(表1[[#This Row],[销量（本）]]&lt;40,表1[[#This Row],[单价]],表1[[#This Row],[单价]]*0.93),表1[[#This Row],[销量（本）]])</f>
        <v>1727.568</v>
      </c>
    </row>
    <row r="18" spans="1:9" ht="15" x14ac:dyDescent="0.15">
      <c r="A18" s="10" t="s">
        <v>21</v>
      </c>
      <c r="B18" s="8">
        <v>40921</v>
      </c>
      <c r="C18" s="10" t="s">
        <v>4</v>
      </c>
      <c r="D18" s="5" t="s">
        <v>647</v>
      </c>
      <c r="E18" s="6">
        <f>VLOOKUP(表1[[#This Row],[图书名称]],表2[],2,FALSE)</f>
        <v>39.799999999999997</v>
      </c>
      <c r="F18" s="10">
        <v>39</v>
      </c>
      <c r="G18" s="5" t="s">
        <v>681</v>
      </c>
      <c r="H18" s="5" t="str">
        <f>VLOOKUP(LEFT(表1[[#This Row],[发货地址]],3),表3[],2,FALSE)</f>
        <v>西区</v>
      </c>
      <c r="I18" s="14">
        <f>PRODUCT(IF(表1[[#This Row],[销量（本）]]&lt;40,表1[[#This Row],[单价]],表1[[#This Row],[单价]]*0.93),表1[[#This Row],[销量（本）]])</f>
        <v>1552.1999999999998</v>
      </c>
    </row>
    <row r="19" spans="1:9" ht="15" x14ac:dyDescent="0.15">
      <c r="A19" s="10" t="s">
        <v>22</v>
      </c>
      <c r="B19" s="8">
        <v>40923</v>
      </c>
      <c r="C19" s="10" t="s">
        <v>3</v>
      </c>
      <c r="D19" s="5" t="s">
        <v>648</v>
      </c>
      <c r="E19" s="6">
        <f>VLOOKUP(表1[[#This Row],[图书名称]],表2[],2,FALSE)</f>
        <v>40.6</v>
      </c>
      <c r="F19" s="10">
        <v>30</v>
      </c>
      <c r="G19" s="5" t="s">
        <v>682</v>
      </c>
      <c r="H19" s="5" t="str">
        <f>VLOOKUP(LEFT(表1[[#This Row],[发货地址]],3),表3[],2,FALSE)</f>
        <v>北区</v>
      </c>
      <c r="I19" s="14">
        <f>PRODUCT(IF(表1[[#This Row],[销量（本）]]&lt;40,表1[[#This Row],[单价]],表1[[#This Row],[单价]]*0.93),表1[[#This Row],[销量（本）]])</f>
        <v>1218</v>
      </c>
    </row>
    <row r="20" spans="1:9" ht="15" x14ac:dyDescent="0.15">
      <c r="A20" s="10" t="s">
        <v>23</v>
      </c>
      <c r="B20" s="8">
        <v>40924</v>
      </c>
      <c r="C20" s="10" t="s">
        <v>3</v>
      </c>
      <c r="D20" s="5" t="s">
        <v>649</v>
      </c>
      <c r="E20" s="6">
        <f>VLOOKUP(表1[[#This Row],[图书名称]],表2[],2,FALSE)</f>
        <v>38.6</v>
      </c>
      <c r="F20" s="10">
        <v>43</v>
      </c>
      <c r="G20" s="5" t="s">
        <v>683</v>
      </c>
      <c r="H20" s="5" t="str">
        <f>VLOOKUP(LEFT(表1[[#This Row],[发货地址]],3),表3[],2,FALSE)</f>
        <v>东区</v>
      </c>
      <c r="I20" s="14">
        <f>PRODUCT(IF(表1[[#This Row],[销量（本）]]&lt;40,表1[[#This Row],[单价]],表1[[#This Row],[单价]]*0.93),表1[[#This Row],[销量（本）]])</f>
        <v>1543.614</v>
      </c>
    </row>
    <row r="21" spans="1:9" ht="15" x14ac:dyDescent="0.15">
      <c r="A21" s="10" t="s">
        <v>24</v>
      </c>
      <c r="B21" s="8">
        <v>40924</v>
      </c>
      <c r="C21" s="10" t="s">
        <v>3</v>
      </c>
      <c r="D21" s="5" t="s">
        <v>659</v>
      </c>
      <c r="E21" s="6">
        <f>VLOOKUP(表1[[#This Row],[图书名称]],表2[],2,FALSE)</f>
        <v>39.299999999999997</v>
      </c>
      <c r="F21" s="10">
        <v>40</v>
      </c>
      <c r="G21" s="5" t="s">
        <v>684</v>
      </c>
      <c r="H21" s="5" t="str">
        <f>VLOOKUP(LEFT(表1[[#This Row],[发货地址]],3),表3[],2,FALSE)</f>
        <v>东区</v>
      </c>
      <c r="I21" s="14">
        <f>PRODUCT(IF(表1[[#This Row],[销量（本）]]&lt;40,表1[[#This Row],[单价]],表1[[#This Row],[单价]]*0.93),表1[[#This Row],[销量（本）]])</f>
        <v>1461.96</v>
      </c>
    </row>
    <row r="22" spans="1:9" ht="15" x14ac:dyDescent="0.15">
      <c r="A22" s="10" t="s">
        <v>25</v>
      </c>
      <c r="B22" s="8">
        <v>40925</v>
      </c>
      <c r="C22" s="10" t="s">
        <v>3</v>
      </c>
      <c r="D22" s="5" t="s">
        <v>644</v>
      </c>
      <c r="E22" s="6">
        <f>VLOOKUP(表1[[#This Row],[图书名称]],表2[],2,FALSE)</f>
        <v>41.3</v>
      </c>
      <c r="F22" s="10">
        <v>44</v>
      </c>
      <c r="G22" s="5" t="s">
        <v>685</v>
      </c>
      <c r="H22" s="5" t="str">
        <f>VLOOKUP(LEFT(表1[[#This Row],[发货地址]],3),表3[],2,FALSE)</f>
        <v>北区</v>
      </c>
      <c r="I22" s="14">
        <f>PRODUCT(IF(表1[[#This Row],[销量（本）]]&lt;40,表1[[#This Row],[单价]],表1[[#This Row],[单价]]*0.93),表1[[#This Row],[销量（本）]])</f>
        <v>1689.9959999999999</v>
      </c>
    </row>
    <row r="23" spans="1:9" ht="15" x14ac:dyDescent="0.15">
      <c r="A23" s="10" t="s">
        <v>26</v>
      </c>
      <c r="B23" s="8">
        <v>40926</v>
      </c>
      <c r="C23" s="10" t="s">
        <v>2</v>
      </c>
      <c r="D23" s="5" t="s">
        <v>655</v>
      </c>
      <c r="E23" s="6">
        <f>VLOOKUP(表1[[#This Row],[图书名称]],表2[],2,FALSE)</f>
        <v>43.9</v>
      </c>
      <c r="F23" s="10">
        <v>33</v>
      </c>
      <c r="G23" s="5" t="s">
        <v>686</v>
      </c>
      <c r="H23" s="5" t="str">
        <f>VLOOKUP(LEFT(表1[[#This Row],[发货地址]],3),表3[],2,FALSE)</f>
        <v>南区</v>
      </c>
      <c r="I23" s="14">
        <f>PRODUCT(IF(表1[[#This Row],[销量（本）]]&lt;40,表1[[#This Row],[单价]],表1[[#This Row],[单价]]*0.93),表1[[#This Row],[销量（本）]])</f>
        <v>1448.7</v>
      </c>
    </row>
    <row r="24" spans="1:9" ht="15" x14ac:dyDescent="0.15">
      <c r="A24" s="10" t="s">
        <v>27</v>
      </c>
      <c r="B24" s="8">
        <v>40927</v>
      </c>
      <c r="C24" s="10" t="s">
        <v>3</v>
      </c>
      <c r="D24" s="5" t="s">
        <v>656</v>
      </c>
      <c r="E24" s="6">
        <f>VLOOKUP(表1[[#This Row],[图书名称]],表2[],2,FALSE)</f>
        <v>41.1</v>
      </c>
      <c r="F24" s="10">
        <v>35</v>
      </c>
      <c r="G24" s="5" t="s">
        <v>687</v>
      </c>
      <c r="H24" s="5" t="str">
        <f>VLOOKUP(LEFT(表1[[#This Row],[发货地址]],3),表3[],2,FALSE)</f>
        <v>南区</v>
      </c>
      <c r="I24" s="14">
        <f>PRODUCT(IF(表1[[#This Row],[销量（本）]]&lt;40,表1[[#This Row],[单价]],表1[[#This Row],[单价]]*0.93),表1[[#This Row],[销量（本）]])</f>
        <v>1438.5</v>
      </c>
    </row>
    <row r="25" spans="1:9" ht="15" x14ac:dyDescent="0.15">
      <c r="A25" s="10" t="s">
        <v>28</v>
      </c>
      <c r="B25" s="8">
        <v>40930</v>
      </c>
      <c r="C25" s="10" t="s">
        <v>2</v>
      </c>
      <c r="D25" s="5" t="s">
        <v>650</v>
      </c>
      <c r="E25" s="6">
        <f>VLOOKUP(表1[[#This Row],[图书名称]],表2[],2,FALSE)</f>
        <v>39.200000000000003</v>
      </c>
      <c r="F25" s="10">
        <v>22</v>
      </c>
      <c r="G25" s="5" t="s">
        <v>688</v>
      </c>
      <c r="H25" s="5" t="str">
        <f>VLOOKUP(LEFT(表1[[#This Row],[发货地址]],3),表3[],2,FALSE)</f>
        <v>南区</v>
      </c>
      <c r="I25" s="14">
        <f>PRODUCT(IF(表1[[#This Row],[销量（本）]]&lt;40,表1[[#This Row],[单价]],表1[[#This Row],[单价]]*0.93),表1[[#This Row],[销量（本）]])</f>
        <v>862.40000000000009</v>
      </c>
    </row>
    <row r="26" spans="1:9" ht="15" x14ac:dyDescent="0.15">
      <c r="A26" s="10" t="s">
        <v>29</v>
      </c>
      <c r="B26" s="8">
        <v>40931</v>
      </c>
      <c r="C26" s="10" t="s">
        <v>2</v>
      </c>
      <c r="D26" s="5" t="s">
        <v>666</v>
      </c>
      <c r="E26" s="6">
        <f>VLOOKUP(表1[[#This Row],[图书名称]],表2[],2,FALSE)</f>
        <v>36.299999999999997</v>
      </c>
      <c r="F26" s="10">
        <v>38</v>
      </c>
      <c r="G26" s="5" t="s">
        <v>689</v>
      </c>
      <c r="H26" s="5" t="str">
        <f>VLOOKUP(LEFT(表1[[#This Row],[发货地址]],3),表3[],2,FALSE)</f>
        <v>东区</v>
      </c>
      <c r="I26" s="14">
        <f>PRODUCT(IF(表1[[#This Row],[销量（本）]]&lt;40,表1[[#This Row],[单价]],表1[[#This Row],[单价]]*0.93),表1[[#This Row],[销量（本）]])</f>
        <v>1379.3999999999999</v>
      </c>
    </row>
    <row r="27" spans="1:9" ht="15" x14ac:dyDescent="0.15">
      <c r="A27" s="10" t="s">
        <v>30</v>
      </c>
      <c r="B27" s="8">
        <v>40932</v>
      </c>
      <c r="C27" s="10" t="s">
        <v>4</v>
      </c>
      <c r="D27" s="5" t="s">
        <v>651</v>
      </c>
      <c r="E27" s="6">
        <f>VLOOKUP(表1[[#This Row],[图书名称]],表2[],2,FALSE)</f>
        <v>34.9</v>
      </c>
      <c r="F27" s="10">
        <v>20</v>
      </c>
      <c r="G27" s="5" t="s">
        <v>690</v>
      </c>
      <c r="H27" s="5" t="str">
        <f>VLOOKUP(LEFT(表1[[#This Row],[发货地址]],3),表3[],2,FALSE)</f>
        <v>北区</v>
      </c>
      <c r="I27" s="14">
        <f>PRODUCT(IF(表1[[#This Row],[销量（本）]]&lt;40,表1[[#This Row],[单价]],表1[[#This Row],[单价]]*0.93),表1[[#This Row],[销量（本）]])</f>
        <v>698</v>
      </c>
    </row>
    <row r="28" spans="1:9" ht="15" x14ac:dyDescent="0.15">
      <c r="A28" s="10" t="s">
        <v>31</v>
      </c>
      <c r="B28" s="8">
        <v>40932</v>
      </c>
      <c r="C28" s="10" t="s">
        <v>3</v>
      </c>
      <c r="D28" s="5" t="s">
        <v>652</v>
      </c>
      <c r="E28" s="6">
        <f>VLOOKUP(表1[[#This Row],[图书名称]],表2[],2,FALSE)</f>
        <v>40.5</v>
      </c>
      <c r="F28" s="10">
        <v>32</v>
      </c>
      <c r="G28" s="5" t="s">
        <v>691</v>
      </c>
      <c r="H28" s="5" t="str">
        <f>VLOOKUP(LEFT(表1[[#This Row],[发货地址]],3),表3[],2,FALSE)</f>
        <v>北区</v>
      </c>
      <c r="I28" s="14">
        <f>PRODUCT(IF(表1[[#This Row],[销量（本）]]&lt;40,表1[[#This Row],[单价]],表1[[#This Row],[单价]]*0.93),表1[[#This Row],[销量（本）]])</f>
        <v>1296</v>
      </c>
    </row>
    <row r="29" spans="1:9" ht="15" x14ac:dyDescent="0.15">
      <c r="A29" s="10" t="s">
        <v>32</v>
      </c>
      <c r="B29" s="8">
        <v>40933</v>
      </c>
      <c r="C29" s="10" t="s">
        <v>3</v>
      </c>
      <c r="D29" s="5" t="s">
        <v>653</v>
      </c>
      <c r="E29" s="6">
        <f>VLOOKUP(表1[[#This Row],[图书名称]],表2[],2,FALSE)</f>
        <v>44.5</v>
      </c>
      <c r="F29" s="10">
        <v>19</v>
      </c>
      <c r="G29" s="5" t="s">
        <v>692</v>
      </c>
      <c r="H29" s="5" t="str">
        <f>VLOOKUP(LEFT(表1[[#This Row],[发货地址]],3),表3[],2,FALSE)</f>
        <v>南区</v>
      </c>
      <c r="I29" s="14">
        <f>PRODUCT(IF(表1[[#This Row],[销量（本）]]&lt;40,表1[[#This Row],[单价]],表1[[#This Row],[单价]]*0.93),表1[[#This Row],[销量（本）]])</f>
        <v>845.5</v>
      </c>
    </row>
    <row r="30" spans="1:9" ht="15" x14ac:dyDescent="0.15">
      <c r="A30" s="10" t="s">
        <v>33</v>
      </c>
      <c r="B30" s="8">
        <v>40934</v>
      </c>
      <c r="C30" s="10" t="s">
        <v>4</v>
      </c>
      <c r="D30" s="5" t="s">
        <v>657</v>
      </c>
      <c r="E30" s="6">
        <f>VLOOKUP(表1[[#This Row],[图书名称]],表2[],2,FALSE)</f>
        <v>37.799999999999997</v>
      </c>
      <c r="F30" s="10">
        <v>38</v>
      </c>
      <c r="G30" s="5" t="s">
        <v>788</v>
      </c>
      <c r="H30" s="5" t="str">
        <f>VLOOKUP(LEFT(表1[[#This Row],[发货地址]],3),表3[],2,FALSE)</f>
        <v>北区</v>
      </c>
      <c r="I30" s="14">
        <f>PRODUCT(IF(表1[[#This Row],[销量（本）]]&lt;40,表1[[#This Row],[单价]],表1[[#This Row],[单价]]*0.93),表1[[#This Row],[销量（本）]])</f>
        <v>1436.3999999999999</v>
      </c>
    </row>
    <row r="31" spans="1:9" ht="15" x14ac:dyDescent="0.15">
      <c r="A31" s="10" t="s">
        <v>34</v>
      </c>
      <c r="B31" s="8">
        <v>40934</v>
      </c>
      <c r="C31" s="10" t="s">
        <v>3</v>
      </c>
      <c r="D31" s="5" t="s">
        <v>645</v>
      </c>
      <c r="E31" s="6">
        <f>VLOOKUP(表1[[#This Row],[图书名称]],表2[],2,FALSE)</f>
        <v>42.5</v>
      </c>
      <c r="F31" s="10">
        <v>29</v>
      </c>
      <c r="G31" s="5" t="s">
        <v>693</v>
      </c>
      <c r="H31" s="5" t="str">
        <f>VLOOKUP(LEFT(表1[[#This Row],[发货地址]],3),表3[],2,FALSE)</f>
        <v>西区</v>
      </c>
      <c r="I31" s="14">
        <f>PRODUCT(IF(表1[[#This Row],[销量（本）]]&lt;40,表1[[#This Row],[单价]],表1[[#This Row],[单价]]*0.93),表1[[#This Row],[销量（本）]])</f>
        <v>1232.5</v>
      </c>
    </row>
    <row r="32" spans="1:9" ht="15" x14ac:dyDescent="0.15">
      <c r="A32" s="10" t="s">
        <v>35</v>
      </c>
      <c r="B32" s="8">
        <v>40937</v>
      </c>
      <c r="C32" s="10" t="s">
        <v>3</v>
      </c>
      <c r="D32" s="5" t="s">
        <v>646</v>
      </c>
      <c r="E32" s="6">
        <f>VLOOKUP(表1[[#This Row],[图书名称]],表2[],2,FALSE)</f>
        <v>39.4</v>
      </c>
      <c r="F32" s="10">
        <v>45</v>
      </c>
      <c r="G32" s="5" t="s">
        <v>694</v>
      </c>
      <c r="H32" s="5" t="str">
        <f>VLOOKUP(LEFT(表1[[#This Row],[发货地址]],3),表3[],2,FALSE)</f>
        <v>北区</v>
      </c>
      <c r="I32" s="14">
        <f>PRODUCT(IF(表1[[#This Row],[销量（本）]]&lt;40,表1[[#This Row],[单价]],表1[[#This Row],[单价]]*0.93),表1[[#This Row],[销量（本）]])</f>
        <v>1648.89</v>
      </c>
    </row>
    <row r="33" spans="1:9" ht="15" x14ac:dyDescent="0.15">
      <c r="A33" s="10" t="s">
        <v>36</v>
      </c>
      <c r="B33" s="8">
        <v>40938</v>
      </c>
      <c r="C33" s="10" t="s">
        <v>3</v>
      </c>
      <c r="D33" s="5" t="s">
        <v>654</v>
      </c>
      <c r="E33" s="6">
        <f>VLOOKUP(表1[[#This Row],[图书名称]],表2[],2,FALSE)</f>
        <v>36.799999999999997</v>
      </c>
      <c r="F33" s="10">
        <v>15</v>
      </c>
      <c r="G33" s="5" t="s">
        <v>695</v>
      </c>
      <c r="H33" s="5" t="str">
        <f>VLOOKUP(LEFT(表1[[#This Row],[发货地址]],3),表3[],2,FALSE)</f>
        <v>东区</v>
      </c>
      <c r="I33" s="14">
        <f>PRODUCT(IF(表1[[#This Row],[销量（本）]]&lt;40,表1[[#This Row],[单价]],表1[[#This Row],[单价]]*0.93),表1[[#This Row],[销量（本）]])</f>
        <v>552</v>
      </c>
    </row>
    <row r="34" spans="1:9" ht="15" x14ac:dyDescent="0.15">
      <c r="A34" s="10" t="s">
        <v>37</v>
      </c>
      <c r="B34" s="8">
        <v>40939</v>
      </c>
      <c r="C34" s="10" t="s">
        <v>3</v>
      </c>
      <c r="D34" s="5" t="s">
        <v>658</v>
      </c>
      <c r="E34" s="6">
        <f>VLOOKUP(表1[[#This Row],[图书名称]],表2[],2,FALSE)</f>
        <v>43.2</v>
      </c>
      <c r="F34" s="10">
        <v>27</v>
      </c>
      <c r="G34" s="5" t="s">
        <v>696</v>
      </c>
      <c r="H34" s="5" t="str">
        <f>VLOOKUP(LEFT(表1[[#This Row],[发货地址]],3),表3[],2,FALSE)</f>
        <v>东区</v>
      </c>
      <c r="I34" s="14">
        <f>PRODUCT(IF(表1[[#This Row],[销量（本）]]&lt;40,表1[[#This Row],[单价]],表1[[#This Row],[单价]]*0.93),表1[[#This Row],[销量（本）]])</f>
        <v>1166.4000000000001</v>
      </c>
    </row>
    <row r="35" spans="1:9" ht="15" x14ac:dyDescent="0.15">
      <c r="A35" s="10" t="s">
        <v>38</v>
      </c>
      <c r="B35" s="8">
        <v>40939</v>
      </c>
      <c r="C35" s="10" t="s">
        <v>4</v>
      </c>
      <c r="D35" s="5" t="s">
        <v>647</v>
      </c>
      <c r="E35" s="6">
        <f>VLOOKUP(表1[[#This Row],[图书名称]],表2[],2,FALSE)</f>
        <v>39.799999999999997</v>
      </c>
      <c r="F35" s="10">
        <v>34</v>
      </c>
      <c r="G35" s="5" t="s">
        <v>697</v>
      </c>
      <c r="H35" s="5" t="str">
        <f>VLOOKUP(LEFT(表1[[#This Row],[发货地址]],3),表3[],2,FALSE)</f>
        <v>北区</v>
      </c>
      <c r="I35" s="14">
        <f>PRODUCT(IF(表1[[#This Row],[销量（本）]]&lt;40,表1[[#This Row],[单价]],表1[[#This Row],[单价]]*0.93),表1[[#This Row],[销量（本）]])</f>
        <v>1353.1999999999998</v>
      </c>
    </row>
    <row r="36" spans="1:9" ht="15" x14ac:dyDescent="0.15">
      <c r="A36" s="10" t="s">
        <v>39</v>
      </c>
      <c r="B36" s="8">
        <v>40940</v>
      </c>
      <c r="C36" s="10" t="s">
        <v>2</v>
      </c>
      <c r="D36" s="5" t="s">
        <v>648</v>
      </c>
      <c r="E36" s="6">
        <f>VLOOKUP(表1[[#This Row],[图书名称]],表2[],2,FALSE)</f>
        <v>40.6</v>
      </c>
      <c r="F36" s="10">
        <v>18</v>
      </c>
      <c r="G36" s="5" t="s">
        <v>698</v>
      </c>
      <c r="H36" s="5" t="str">
        <f>VLOOKUP(LEFT(表1[[#This Row],[发货地址]],3),表3[],2,FALSE)</f>
        <v>北区</v>
      </c>
      <c r="I36" s="14">
        <f>PRODUCT(IF(表1[[#This Row],[销量（本）]]&lt;40,表1[[#This Row],[单价]],表1[[#This Row],[单价]]*0.93),表1[[#This Row],[销量（本）]])</f>
        <v>730.80000000000007</v>
      </c>
    </row>
    <row r="37" spans="1:9" ht="15" x14ac:dyDescent="0.15">
      <c r="A37" s="10" t="s">
        <v>40</v>
      </c>
      <c r="B37" s="8">
        <v>40940</v>
      </c>
      <c r="C37" s="10" t="s">
        <v>4</v>
      </c>
      <c r="D37" s="5" t="s">
        <v>649</v>
      </c>
      <c r="E37" s="6">
        <f>VLOOKUP(表1[[#This Row],[图书名称]],表2[],2,FALSE)</f>
        <v>38.6</v>
      </c>
      <c r="F37" s="10">
        <v>15</v>
      </c>
      <c r="G37" s="5" t="s">
        <v>699</v>
      </c>
      <c r="H37" s="5" t="str">
        <f>VLOOKUP(LEFT(表1[[#This Row],[发货地址]],3),表3[],2,FALSE)</f>
        <v>北区</v>
      </c>
      <c r="I37" s="14">
        <f>PRODUCT(IF(表1[[#This Row],[销量（本）]]&lt;40,表1[[#This Row],[单价]],表1[[#This Row],[单价]]*0.93),表1[[#This Row],[销量（本）]])</f>
        <v>579</v>
      </c>
    </row>
    <row r="38" spans="1:9" ht="15" x14ac:dyDescent="0.15">
      <c r="A38" s="10" t="s">
        <v>41</v>
      </c>
      <c r="B38" s="8">
        <v>40941</v>
      </c>
      <c r="C38" s="10" t="s">
        <v>2</v>
      </c>
      <c r="D38" s="5" t="s">
        <v>659</v>
      </c>
      <c r="E38" s="6">
        <f>VLOOKUP(表1[[#This Row],[图书名称]],表2[],2,FALSE)</f>
        <v>39.299999999999997</v>
      </c>
      <c r="F38" s="10">
        <v>11</v>
      </c>
      <c r="G38" s="5" t="s">
        <v>700</v>
      </c>
      <c r="H38" s="5" t="str">
        <f>VLOOKUP(LEFT(表1[[#This Row],[发货地址]],3),表3[],2,FALSE)</f>
        <v>南区</v>
      </c>
      <c r="I38" s="14">
        <f>PRODUCT(IF(表1[[#This Row],[销量（本）]]&lt;40,表1[[#This Row],[单价]],表1[[#This Row],[单价]]*0.93),表1[[#This Row],[销量（本）]])</f>
        <v>432.29999999999995</v>
      </c>
    </row>
    <row r="39" spans="1:9" ht="15" x14ac:dyDescent="0.15">
      <c r="A39" s="10" t="s">
        <v>42</v>
      </c>
      <c r="B39" s="8">
        <v>40944</v>
      </c>
      <c r="C39" s="10" t="s">
        <v>3</v>
      </c>
      <c r="D39" s="5" t="s">
        <v>652</v>
      </c>
      <c r="E39" s="6">
        <f>VLOOKUP(表1[[#This Row],[图书名称]],表2[],2,FALSE)</f>
        <v>40.5</v>
      </c>
      <c r="F39" s="10">
        <v>30</v>
      </c>
      <c r="G39" s="5" t="s">
        <v>701</v>
      </c>
      <c r="H39" s="5" t="str">
        <f>VLOOKUP(LEFT(表1[[#This Row],[发货地址]],3),表3[],2,FALSE)</f>
        <v>南区</v>
      </c>
      <c r="I39" s="14">
        <f>PRODUCT(IF(表1[[#This Row],[销量（本）]]&lt;40,表1[[#This Row],[单价]],表1[[#This Row],[单价]]*0.93),表1[[#This Row],[销量（本）]])</f>
        <v>1215</v>
      </c>
    </row>
    <row r="40" spans="1:9" ht="15" x14ac:dyDescent="0.15">
      <c r="A40" s="10" t="s">
        <v>43</v>
      </c>
      <c r="B40" s="8">
        <v>40945</v>
      </c>
      <c r="C40" s="10" t="s">
        <v>3</v>
      </c>
      <c r="D40" s="5" t="s">
        <v>653</v>
      </c>
      <c r="E40" s="6">
        <f>VLOOKUP(表1[[#This Row],[图书名称]],表2[],2,FALSE)</f>
        <v>44.5</v>
      </c>
      <c r="F40" s="10">
        <v>48</v>
      </c>
      <c r="G40" s="5" t="s">
        <v>702</v>
      </c>
      <c r="H40" s="5" t="str">
        <f>VLOOKUP(LEFT(表1[[#This Row],[发货地址]],3),表3[],2,FALSE)</f>
        <v>北区</v>
      </c>
      <c r="I40" s="14">
        <f>PRODUCT(IF(表1[[#This Row],[销量（本）]]&lt;40,表1[[#This Row],[单价]],表1[[#This Row],[单价]]*0.93),表1[[#This Row],[销量（本）]])</f>
        <v>1986.4800000000002</v>
      </c>
    </row>
    <row r="41" spans="1:9" ht="15" x14ac:dyDescent="0.15">
      <c r="A41" s="10" t="s">
        <v>44</v>
      </c>
      <c r="B41" s="8">
        <v>40946</v>
      </c>
      <c r="C41" s="10" t="s">
        <v>3</v>
      </c>
      <c r="D41" s="5" t="s">
        <v>657</v>
      </c>
      <c r="E41" s="6">
        <f>VLOOKUP(表1[[#This Row],[图书名称]],表2[],2,FALSE)</f>
        <v>37.799999999999997</v>
      </c>
      <c r="F41" s="10">
        <v>3</v>
      </c>
      <c r="G41" s="5" t="s">
        <v>703</v>
      </c>
      <c r="H41" s="5" t="str">
        <f>VLOOKUP(LEFT(表1[[#This Row],[发货地址]],3),表3[],2,FALSE)</f>
        <v>北区</v>
      </c>
      <c r="I41" s="14">
        <f>PRODUCT(IF(表1[[#This Row],[销量（本）]]&lt;40,表1[[#This Row],[单价]],表1[[#This Row],[单价]]*0.93),表1[[#This Row],[销量（本）]])</f>
        <v>113.39999999999999</v>
      </c>
    </row>
    <row r="42" spans="1:9" ht="15" x14ac:dyDescent="0.15">
      <c r="A42" s="10" t="s">
        <v>45</v>
      </c>
      <c r="B42" s="8">
        <v>40947</v>
      </c>
      <c r="C42" s="10" t="s">
        <v>2</v>
      </c>
      <c r="D42" s="5" t="s">
        <v>645</v>
      </c>
      <c r="E42" s="6">
        <f>VLOOKUP(表1[[#This Row],[图书名称]],表2[],2,FALSE)</f>
        <v>42.5</v>
      </c>
      <c r="F42" s="10">
        <v>22</v>
      </c>
      <c r="G42" s="5" t="s">
        <v>704</v>
      </c>
      <c r="H42" s="5" t="str">
        <f>VLOOKUP(LEFT(表1[[#This Row],[发货地址]],3),表3[],2,FALSE)</f>
        <v>北区</v>
      </c>
      <c r="I42" s="14">
        <f>PRODUCT(IF(表1[[#This Row],[销量（本）]]&lt;40,表1[[#This Row],[单价]],表1[[#This Row],[单价]]*0.93),表1[[#This Row],[销量（本）]])</f>
        <v>935</v>
      </c>
    </row>
    <row r="43" spans="1:9" ht="15" x14ac:dyDescent="0.15">
      <c r="A43" s="10" t="s">
        <v>46</v>
      </c>
      <c r="B43" s="8">
        <v>40948</v>
      </c>
      <c r="C43" s="10" t="s">
        <v>3</v>
      </c>
      <c r="D43" s="5" t="s">
        <v>646</v>
      </c>
      <c r="E43" s="6">
        <f>VLOOKUP(表1[[#This Row],[图书名称]],表2[],2,FALSE)</f>
        <v>39.4</v>
      </c>
      <c r="F43" s="10">
        <v>3</v>
      </c>
      <c r="G43" s="5" t="s">
        <v>705</v>
      </c>
      <c r="H43" s="5" t="str">
        <f>VLOOKUP(LEFT(表1[[#This Row],[发货地址]],3),表3[],2,FALSE)</f>
        <v>东区</v>
      </c>
      <c r="I43" s="14">
        <f>PRODUCT(IF(表1[[#This Row],[销量（本）]]&lt;40,表1[[#This Row],[单价]],表1[[#This Row],[单价]]*0.93),表1[[#This Row],[销量（本）]])</f>
        <v>118.19999999999999</v>
      </c>
    </row>
    <row r="44" spans="1:9" ht="15" x14ac:dyDescent="0.15">
      <c r="A44" s="10" t="s">
        <v>47</v>
      </c>
      <c r="B44" s="8">
        <v>40949</v>
      </c>
      <c r="C44" s="10" t="s">
        <v>4</v>
      </c>
      <c r="D44" s="5" t="s">
        <v>644</v>
      </c>
      <c r="E44" s="6">
        <f>VLOOKUP(表1[[#This Row],[图书名称]],表2[],2,FALSE)</f>
        <v>41.3</v>
      </c>
      <c r="F44" s="10">
        <v>30</v>
      </c>
      <c r="G44" s="5" t="s">
        <v>706</v>
      </c>
      <c r="H44" s="5" t="str">
        <f>VLOOKUP(LEFT(表1[[#This Row],[发货地址]],3),表3[],2,FALSE)</f>
        <v>东区</v>
      </c>
      <c r="I44" s="14">
        <f>PRODUCT(IF(表1[[#This Row],[销量（本）]]&lt;40,表1[[#This Row],[单价]],表1[[#This Row],[单价]]*0.93),表1[[#This Row],[销量（本）]])</f>
        <v>1239</v>
      </c>
    </row>
    <row r="45" spans="1:9" ht="15" x14ac:dyDescent="0.15">
      <c r="A45" s="10" t="s">
        <v>48</v>
      </c>
      <c r="B45" s="8">
        <v>40951</v>
      </c>
      <c r="C45" s="10" t="s">
        <v>3</v>
      </c>
      <c r="D45" s="5" t="s">
        <v>655</v>
      </c>
      <c r="E45" s="6">
        <f>VLOOKUP(表1[[#This Row],[图书名称]],表2[],2,FALSE)</f>
        <v>43.9</v>
      </c>
      <c r="F45" s="10">
        <v>25</v>
      </c>
      <c r="G45" s="5" t="s">
        <v>707</v>
      </c>
      <c r="H45" s="5" t="str">
        <f>VLOOKUP(LEFT(表1[[#This Row],[发货地址]],3),表3[],2,FALSE)</f>
        <v>西区</v>
      </c>
      <c r="I45" s="14">
        <f>PRODUCT(IF(表1[[#This Row],[销量（本）]]&lt;40,表1[[#This Row],[单价]],表1[[#This Row],[单价]]*0.93),表1[[#This Row],[销量（本）]])</f>
        <v>1097.5</v>
      </c>
    </row>
    <row r="46" spans="1:9" ht="15" x14ac:dyDescent="0.15">
      <c r="A46" s="10" t="s">
        <v>49</v>
      </c>
      <c r="B46" s="8">
        <v>40952</v>
      </c>
      <c r="C46" s="10" t="s">
        <v>4</v>
      </c>
      <c r="D46" s="5" t="s">
        <v>656</v>
      </c>
      <c r="E46" s="6">
        <f>VLOOKUP(表1[[#This Row],[图书名称]],表2[],2,FALSE)</f>
        <v>41.1</v>
      </c>
      <c r="F46" s="10">
        <v>13</v>
      </c>
      <c r="G46" s="5" t="s">
        <v>708</v>
      </c>
      <c r="H46" s="5" t="str">
        <f>VLOOKUP(LEFT(表1[[#This Row],[发货地址]],3),表3[],2,FALSE)</f>
        <v>西区</v>
      </c>
      <c r="I46" s="14">
        <f>PRODUCT(IF(表1[[#This Row],[销量（本）]]&lt;40,表1[[#This Row],[单价]],表1[[#This Row],[单价]]*0.93),表1[[#This Row],[销量（本）]])</f>
        <v>534.30000000000007</v>
      </c>
    </row>
    <row r="47" spans="1:9" ht="15" x14ac:dyDescent="0.15">
      <c r="A47" s="10" t="s">
        <v>50</v>
      </c>
      <c r="B47" s="8">
        <v>40953</v>
      </c>
      <c r="C47" s="10" t="s">
        <v>3</v>
      </c>
      <c r="D47" s="5" t="s">
        <v>650</v>
      </c>
      <c r="E47" s="6">
        <f>VLOOKUP(表1[[#This Row],[图书名称]],表2[],2,FALSE)</f>
        <v>39.200000000000003</v>
      </c>
      <c r="F47" s="10">
        <v>17</v>
      </c>
      <c r="G47" s="5" t="s">
        <v>709</v>
      </c>
      <c r="H47" s="5" t="str">
        <f>VLOOKUP(LEFT(表1[[#This Row],[发货地址]],3),表3[],2,FALSE)</f>
        <v>东区</v>
      </c>
      <c r="I47" s="14">
        <f>PRODUCT(IF(表1[[#This Row],[销量（本）]]&lt;40,表1[[#This Row],[单价]],表1[[#This Row],[单价]]*0.93),表1[[#This Row],[销量（本）]])</f>
        <v>666.40000000000009</v>
      </c>
    </row>
    <row r="48" spans="1:9" ht="15" x14ac:dyDescent="0.15">
      <c r="A48" s="10" t="s">
        <v>51</v>
      </c>
      <c r="B48" s="8">
        <v>40953</v>
      </c>
      <c r="C48" s="10" t="s">
        <v>2</v>
      </c>
      <c r="D48" s="5" t="s">
        <v>666</v>
      </c>
      <c r="E48" s="6">
        <f>VLOOKUP(表1[[#This Row],[图书名称]],表2[],2,FALSE)</f>
        <v>36.299999999999997</v>
      </c>
      <c r="F48" s="10">
        <v>47</v>
      </c>
      <c r="G48" s="5" t="s">
        <v>710</v>
      </c>
      <c r="H48" s="5" t="str">
        <f>VLOOKUP(LEFT(表1[[#This Row],[发货地址]],3),表3[],2,FALSE)</f>
        <v>西区</v>
      </c>
      <c r="I48" s="14">
        <f>PRODUCT(IF(表1[[#This Row],[销量（本）]]&lt;40,表1[[#This Row],[单价]],表1[[#This Row],[单价]]*0.93),表1[[#This Row],[销量（本）]])</f>
        <v>1586.673</v>
      </c>
    </row>
    <row r="49" spans="1:9" ht="15" x14ac:dyDescent="0.15">
      <c r="A49" s="10" t="s">
        <v>52</v>
      </c>
      <c r="B49" s="8">
        <v>40954</v>
      </c>
      <c r="C49" s="10" t="s">
        <v>3</v>
      </c>
      <c r="D49" s="5" t="s">
        <v>651</v>
      </c>
      <c r="E49" s="6">
        <f>VLOOKUP(表1[[#This Row],[图书名称]],表2[],2,FALSE)</f>
        <v>34.9</v>
      </c>
      <c r="F49" s="10">
        <v>10</v>
      </c>
      <c r="G49" s="5" t="s">
        <v>711</v>
      </c>
      <c r="H49" s="5" t="str">
        <f>VLOOKUP(LEFT(表1[[#This Row],[发货地址]],3),表3[],2,FALSE)</f>
        <v>南区</v>
      </c>
      <c r="I49" s="14">
        <f>PRODUCT(IF(表1[[#This Row],[销量（本）]]&lt;40,表1[[#This Row],[单价]],表1[[#This Row],[单价]]*0.93),表1[[#This Row],[销量（本）]])</f>
        <v>349</v>
      </c>
    </row>
    <row r="50" spans="1:9" ht="15" x14ac:dyDescent="0.15">
      <c r="A50" s="10" t="s">
        <v>53</v>
      </c>
      <c r="B50" s="8">
        <v>40954</v>
      </c>
      <c r="C50" s="10" t="s">
        <v>3</v>
      </c>
      <c r="D50" s="5" t="s">
        <v>652</v>
      </c>
      <c r="E50" s="6">
        <f>VLOOKUP(表1[[#This Row],[图书名称]],表2[],2,FALSE)</f>
        <v>40.5</v>
      </c>
      <c r="F50" s="10">
        <v>3</v>
      </c>
      <c r="G50" s="5" t="s">
        <v>712</v>
      </c>
      <c r="H50" s="5" t="str">
        <f>VLOOKUP(LEFT(表1[[#This Row],[发货地址]],3),表3[],2,FALSE)</f>
        <v>南区</v>
      </c>
      <c r="I50" s="14">
        <f>PRODUCT(IF(表1[[#This Row],[销量（本）]]&lt;40,表1[[#This Row],[单价]],表1[[#This Row],[单价]]*0.93),表1[[#This Row],[销量（本）]])</f>
        <v>121.5</v>
      </c>
    </row>
    <row r="51" spans="1:9" ht="15" x14ac:dyDescent="0.15">
      <c r="A51" s="10" t="s">
        <v>54</v>
      </c>
      <c r="B51" s="8">
        <v>40955</v>
      </c>
      <c r="C51" s="10" t="s">
        <v>3</v>
      </c>
      <c r="D51" s="5" t="s">
        <v>653</v>
      </c>
      <c r="E51" s="6">
        <f>VLOOKUP(表1[[#This Row],[图书名称]],表2[],2,FALSE)</f>
        <v>44.5</v>
      </c>
      <c r="F51" s="10">
        <v>8</v>
      </c>
      <c r="G51" s="5" t="s">
        <v>713</v>
      </c>
      <c r="H51" s="5" t="str">
        <f>VLOOKUP(LEFT(表1[[#This Row],[发货地址]],3),表3[],2,FALSE)</f>
        <v>北区</v>
      </c>
      <c r="I51" s="14">
        <f>PRODUCT(IF(表1[[#This Row],[销量（本）]]&lt;40,表1[[#This Row],[单价]],表1[[#This Row],[单价]]*0.93),表1[[#This Row],[销量（本）]])</f>
        <v>356</v>
      </c>
    </row>
    <row r="52" spans="1:9" ht="15" x14ac:dyDescent="0.15">
      <c r="A52" s="10" t="s">
        <v>55</v>
      </c>
      <c r="B52" s="8">
        <v>40958</v>
      </c>
      <c r="C52" s="10" t="s">
        <v>3</v>
      </c>
      <c r="D52" s="5" t="s">
        <v>657</v>
      </c>
      <c r="E52" s="6">
        <f>VLOOKUP(表1[[#This Row],[图书名称]],表2[],2,FALSE)</f>
        <v>37.799999999999997</v>
      </c>
      <c r="F52" s="10">
        <v>36</v>
      </c>
      <c r="G52" s="5" t="s">
        <v>714</v>
      </c>
      <c r="H52" s="5" t="str">
        <f>VLOOKUP(LEFT(表1[[#This Row],[发货地址]],3),表3[],2,FALSE)</f>
        <v>东区</v>
      </c>
      <c r="I52" s="14">
        <f>PRODUCT(IF(表1[[#This Row],[销量（本）]]&lt;40,表1[[#This Row],[单价]],表1[[#This Row],[单价]]*0.93),表1[[#This Row],[销量（本）]])</f>
        <v>1360.8</v>
      </c>
    </row>
    <row r="53" spans="1:9" ht="15" x14ac:dyDescent="0.15">
      <c r="A53" s="10" t="s">
        <v>56</v>
      </c>
      <c r="B53" s="8">
        <v>40959</v>
      </c>
      <c r="C53" s="10" t="s">
        <v>3</v>
      </c>
      <c r="D53" s="5" t="s">
        <v>645</v>
      </c>
      <c r="E53" s="6">
        <f>VLOOKUP(表1[[#This Row],[图书名称]],表2[],2,FALSE)</f>
        <v>42.5</v>
      </c>
      <c r="F53" s="10">
        <v>37</v>
      </c>
      <c r="G53" s="5" t="s">
        <v>715</v>
      </c>
      <c r="H53" s="5" t="str">
        <f>VLOOKUP(LEFT(表1[[#This Row],[发货地址]],3),表3[],2,FALSE)</f>
        <v>东区</v>
      </c>
      <c r="I53" s="14">
        <f>PRODUCT(IF(表1[[#This Row],[销量（本）]]&lt;40,表1[[#This Row],[单价]],表1[[#This Row],[单价]]*0.93),表1[[#This Row],[销量（本）]])</f>
        <v>1572.5</v>
      </c>
    </row>
    <row r="54" spans="1:9" ht="15" x14ac:dyDescent="0.15">
      <c r="A54" s="10" t="s">
        <v>57</v>
      </c>
      <c r="B54" s="8">
        <v>40959</v>
      </c>
      <c r="C54" s="10" t="s">
        <v>3</v>
      </c>
      <c r="D54" s="5" t="s">
        <v>646</v>
      </c>
      <c r="E54" s="6">
        <f>VLOOKUP(表1[[#This Row],[图书名称]],表2[],2,FALSE)</f>
        <v>39.4</v>
      </c>
      <c r="F54" s="10">
        <v>22</v>
      </c>
      <c r="G54" s="5" t="s">
        <v>716</v>
      </c>
      <c r="H54" s="5" t="str">
        <f>VLOOKUP(LEFT(表1[[#This Row],[发货地址]],3),表3[],2,FALSE)</f>
        <v>北区</v>
      </c>
      <c r="I54" s="14">
        <f>PRODUCT(IF(表1[[#This Row],[销量（本）]]&lt;40,表1[[#This Row],[单价]],表1[[#This Row],[单价]]*0.93),表1[[#This Row],[销量（本）]])</f>
        <v>866.8</v>
      </c>
    </row>
    <row r="55" spans="1:9" ht="15" x14ac:dyDescent="0.15">
      <c r="A55" s="10" t="s">
        <v>58</v>
      </c>
      <c r="B55" s="8">
        <v>40961</v>
      </c>
      <c r="C55" s="10" t="s">
        <v>2</v>
      </c>
      <c r="D55" s="5" t="s">
        <v>654</v>
      </c>
      <c r="E55" s="6">
        <f>VLOOKUP(表1[[#This Row],[图书名称]],表2[],2,FALSE)</f>
        <v>36.799999999999997</v>
      </c>
      <c r="F55" s="10">
        <v>7</v>
      </c>
      <c r="G55" s="5" t="s">
        <v>717</v>
      </c>
      <c r="H55" s="5" t="str">
        <f>VLOOKUP(LEFT(表1[[#This Row],[发货地址]],3),表3[],2,FALSE)</f>
        <v>北区</v>
      </c>
      <c r="I55" s="14">
        <f>PRODUCT(IF(表1[[#This Row],[销量（本）]]&lt;40,表1[[#This Row],[单价]],表1[[#This Row],[单价]]*0.93),表1[[#This Row],[销量（本）]])</f>
        <v>257.59999999999997</v>
      </c>
    </row>
    <row r="56" spans="1:9" ht="15" x14ac:dyDescent="0.15">
      <c r="A56" s="10" t="s">
        <v>59</v>
      </c>
      <c r="B56" s="8">
        <v>40961</v>
      </c>
      <c r="C56" s="10" t="s">
        <v>3</v>
      </c>
      <c r="D56" s="5" t="s">
        <v>658</v>
      </c>
      <c r="E56" s="6">
        <f>VLOOKUP(表1[[#This Row],[图书名称]],表2[],2,FALSE)</f>
        <v>43.2</v>
      </c>
      <c r="F56" s="10">
        <v>30</v>
      </c>
      <c r="G56" s="5" t="s">
        <v>718</v>
      </c>
      <c r="H56" s="5" t="str">
        <f>VLOOKUP(LEFT(表1[[#This Row],[发货地址]],3),表3[],2,FALSE)</f>
        <v>北区</v>
      </c>
      <c r="I56" s="14">
        <f>PRODUCT(IF(表1[[#This Row],[销量（本）]]&lt;40,表1[[#This Row],[单价]],表1[[#This Row],[单价]]*0.93),表1[[#This Row],[销量（本）]])</f>
        <v>1296</v>
      </c>
    </row>
    <row r="57" spans="1:9" ht="15" x14ac:dyDescent="0.15">
      <c r="A57" s="10" t="s">
        <v>60</v>
      </c>
      <c r="B57" s="8">
        <v>40962</v>
      </c>
      <c r="C57" s="10" t="s">
        <v>4</v>
      </c>
      <c r="D57" s="5" t="s">
        <v>647</v>
      </c>
      <c r="E57" s="6">
        <f>VLOOKUP(表1[[#This Row],[图书名称]],表2[],2,FALSE)</f>
        <v>39.799999999999997</v>
      </c>
      <c r="F57" s="10">
        <v>21</v>
      </c>
      <c r="G57" s="5" t="s">
        <v>719</v>
      </c>
      <c r="H57" s="5" t="str">
        <f>VLOOKUP(LEFT(表1[[#This Row],[发货地址]],3),表3[],2,FALSE)</f>
        <v>东区</v>
      </c>
      <c r="I57" s="14">
        <f>PRODUCT(IF(表1[[#This Row],[销量（本）]]&lt;40,表1[[#This Row],[单价]],表1[[#This Row],[单价]]*0.93),表1[[#This Row],[销量（本）]])</f>
        <v>835.8</v>
      </c>
    </row>
    <row r="58" spans="1:9" ht="15" x14ac:dyDescent="0.15">
      <c r="A58" s="10" t="s">
        <v>61</v>
      </c>
      <c r="B58" s="8">
        <v>40966</v>
      </c>
      <c r="C58" s="10" t="s">
        <v>2</v>
      </c>
      <c r="D58" s="5" t="s">
        <v>648</v>
      </c>
      <c r="E58" s="6">
        <f>VLOOKUP(表1[[#This Row],[图书名称]],表2[],2,FALSE)</f>
        <v>40.6</v>
      </c>
      <c r="F58" s="10">
        <v>31</v>
      </c>
      <c r="G58" s="5" t="s">
        <v>720</v>
      </c>
      <c r="H58" s="5" t="str">
        <f>VLOOKUP(LEFT(表1[[#This Row],[发货地址]],3),表3[],2,FALSE)</f>
        <v>东区</v>
      </c>
      <c r="I58" s="14">
        <f>PRODUCT(IF(表1[[#This Row],[销量（本）]]&lt;40,表1[[#This Row],[单价]],表1[[#This Row],[单价]]*0.93),表1[[#This Row],[销量（本）]])</f>
        <v>1258.6000000000001</v>
      </c>
    </row>
    <row r="59" spans="1:9" ht="15" x14ac:dyDescent="0.15">
      <c r="A59" s="10" t="s">
        <v>62</v>
      </c>
      <c r="B59" s="8">
        <v>40966</v>
      </c>
      <c r="C59" s="10" t="s">
        <v>3</v>
      </c>
      <c r="D59" s="5" t="s">
        <v>649</v>
      </c>
      <c r="E59" s="6">
        <f>VLOOKUP(表1[[#This Row],[图书名称]],表2[],2,FALSE)</f>
        <v>38.6</v>
      </c>
      <c r="F59" s="10">
        <v>48</v>
      </c>
      <c r="G59" s="5" t="s">
        <v>721</v>
      </c>
      <c r="H59" s="5" t="str">
        <f>VLOOKUP(LEFT(表1[[#This Row],[发货地址]],3),表3[],2,FALSE)</f>
        <v>南区</v>
      </c>
      <c r="I59" s="14">
        <f>PRODUCT(IF(表1[[#This Row],[销量（本）]]&lt;40,表1[[#This Row],[单价]],表1[[#This Row],[单价]]*0.93),表1[[#This Row],[销量（本）]])</f>
        <v>1723.1040000000003</v>
      </c>
    </row>
    <row r="60" spans="1:9" ht="15" x14ac:dyDescent="0.15">
      <c r="A60" s="10" t="s">
        <v>63</v>
      </c>
      <c r="B60" s="8">
        <v>40969</v>
      </c>
      <c r="C60" s="10" t="s">
        <v>4</v>
      </c>
      <c r="D60" s="5" t="s">
        <v>659</v>
      </c>
      <c r="E60" s="6">
        <f>VLOOKUP(表1[[#This Row],[图书名称]],表2[],2,FALSE)</f>
        <v>39.299999999999997</v>
      </c>
      <c r="F60" s="10">
        <v>15</v>
      </c>
      <c r="G60" s="5" t="s">
        <v>722</v>
      </c>
      <c r="H60" s="5" t="str">
        <f>VLOOKUP(LEFT(表1[[#This Row],[发货地址]],3),表3[],2,FALSE)</f>
        <v>北区</v>
      </c>
      <c r="I60" s="14">
        <f>PRODUCT(IF(表1[[#This Row],[销量（本）]]&lt;40,表1[[#This Row],[单价]],表1[[#This Row],[单价]]*0.93),表1[[#This Row],[销量（本）]])</f>
        <v>589.5</v>
      </c>
    </row>
    <row r="61" spans="1:9" ht="15" x14ac:dyDescent="0.15">
      <c r="A61" s="10" t="s">
        <v>64</v>
      </c>
      <c r="B61" s="8">
        <v>40969</v>
      </c>
      <c r="C61" s="10" t="s">
        <v>4</v>
      </c>
      <c r="D61" s="5" t="s">
        <v>652</v>
      </c>
      <c r="E61" s="6">
        <f>VLOOKUP(表1[[#This Row],[图书名称]],表2[],2,FALSE)</f>
        <v>40.5</v>
      </c>
      <c r="F61" s="10">
        <v>12</v>
      </c>
      <c r="G61" s="5" t="s">
        <v>723</v>
      </c>
      <c r="H61" s="5" t="str">
        <f>VLOOKUP(LEFT(表1[[#This Row],[发货地址]],3),表3[],2,FALSE)</f>
        <v>南区</v>
      </c>
      <c r="I61" s="14">
        <f>PRODUCT(IF(表1[[#This Row],[销量（本）]]&lt;40,表1[[#This Row],[单价]],表1[[#This Row],[单价]]*0.93),表1[[#This Row],[销量（本）]])</f>
        <v>486</v>
      </c>
    </row>
    <row r="62" spans="1:9" ht="15" x14ac:dyDescent="0.15">
      <c r="A62" s="10" t="s">
        <v>65</v>
      </c>
      <c r="B62" s="8">
        <v>40970</v>
      </c>
      <c r="C62" s="10" t="s">
        <v>4</v>
      </c>
      <c r="D62" s="5" t="s">
        <v>653</v>
      </c>
      <c r="E62" s="6">
        <f>VLOOKUP(表1[[#This Row],[图书名称]],表2[],2,FALSE)</f>
        <v>44.5</v>
      </c>
      <c r="F62" s="10">
        <v>23</v>
      </c>
      <c r="G62" s="5" t="s">
        <v>791</v>
      </c>
      <c r="H62" s="5" t="str">
        <f>VLOOKUP(LEFT(表1[[#This Row],[发货地址]],3),表3[],2,FALSE)</f>
        <v>北区</v>
      </c>
      <c r="I62" s="14">
        <f>PRODUCT(IF(表1[[#This Row],[销量（本）]]&lt;40,表1[[#This Row],[单价]],表1[[#This Row],[单价]]*0.93),表1[[#This Row],[销量（本）]])</f>
        <v>1023.5</v>
      </c>
    </row>
    <row r="63" spans="1:9" ht="15" x14ac:dyDescent="0.15">
      <c r="A63" s="10" t="s">
        <v>66</v>
      </c>
      <c r="B63" s="8">
        <v>40970</v>
      </c>
      <c r="C63" s="10" t="s">
        <v>4</v>
      </c>
      <c r="D63" s="5" t="s">
        <v>657</v>
      </c>
      <c r="E63" s="6">
        <f>VLOOKUP(表1[[#This Row],[图书名称]],表2[],2,FALSE)</f>
        <v>37.799999999999997</v>
      </c>
      <c r="F63" s="10">
        <v>41</v>
      </c>
      <c r="G63" s="5" t="s">
        <v>790</v>
      </c>
      <c r="H63" s="5" t="str">
        <f>VLOOKUP(LEFT(表1[[#This Row],[发货地址]],3),表3[],2,FALSE)</f>
        <v>东区</v>
      </c>
      <c r="I63" s="14">
        <f>PRODUCT(IF(表1[[#This Row],[销量（本）]]&lt;40,表1[[#This Row],[单价]],表1[[#This Row],[单价]]*0.93),表1[[#This Row],[销量（本）]])</f>
        <v>1441.3139999999999</v>
      </c>
    </row>
    <row r="64" spans="1:9" ht="15" x14ac:dyDescent="0.15">
      <c r="A64" s="10" t="s">
        <v>67</v>
      </c>
      <c r="B64" s="8">
        <v>40970</v>
      </c>
      <c r="C64" s="10" t="s">
        <v>2</v>
      </c>
      <c r="D64" s="5" t="s">
        <v>645</v>
      </c>
      <c r="E64" s="6">
        <f>VLOOKUP(表1[[#This Row],[图书名称]],表2[],2,FALSE)</f>
        <v>42.5</v>
      </c>
      <c r="F64" s="10">
        <v>29</v>
      </c>
      <c r="G64" s="5" t="s">
        <v>724</v>
      </c>
      <c r="H64" s="5" t="str">
        <f>VLOOKUP(LEFT(表1[[#This Row],[发货地址]],3),表3[],2,FALSE)</f>
        <v>北区</v>
      </c>
      <c r="I64" s="14">
        <f>PRODUCT(IF(表1[[#This Row],[销量（本）]]&lt;40,表1[[#This Row],[单价]],表1[[#This Row],[单价]]*0.93),表1[[#This Row],[销量（本）]])</f>
        <v>1232.5</v>
      </c>
    </row>
    <row r="65" spans="1:9" ht="15" x14ac:dyDescent="0.15">
      <c r="A65" s="10" t="s">
        <v>68</v>
      </c>
      <c r="B65" s="8">
        <v>40974</v>
      </c>
      <c r="C65" s="10" t="s">
        <v>2</v>
      </c>
      <c r="D65" s="5" t="s">
        <v>646</v>
      </c>
      <c r="E65" s="6">
        <f>VLOOKUP(表1[[#This Row],[图书名称]],表2[],2,FALSE)</f>
        <v>39.4</v>
      </c>
      <c r="F65" s="10">
        <v>14</v>
      </c>
      <c r="G65" s="5" t="s">
        <v>725</v>
      </c>
      <c r="H65" s="5" t="str">
        <f>VLOOKUP(LEFT(表1[[#This Row],[发货地址]],3),表3[],2,FALSE)</f>
        <v>东区</v>
      </c>
      <c r="I65" s="14">
        <f>PRODUCT(IF(表1[[#This Row],[销量（本）]]&lt;40,表1[[#This Row],[单价]],表1[[#This Row],[单价]]*0.93),表1[[#This Row],[销量（本）]])</f>
        <v>551.6</v>
      </c>
    </row>
    <row r="66" spans="1:9" ht="15" x14ac:dyDescent="0.15">
      <c r="A66" s="10" t="s">
        <v>69</v>
      </c>
      <c r="B66" s="8">
        <v>40975</v>
      </c>
      <c r="C66" s="10" t="s">
        <v>3</v>
      </c>
      <c r="D66" s="5" t="s">
        <v>654</v>
      </c>
      <c r="E66" s="6">
        <f>VLOOKUP(表1[[#This Row],[图书名称]],表2[],2,FALSE)</f>
        <v>36.799999999999997</v>
      </c>
      <c r="F66" s="10">
        <v>23</v>
      </c>
      <c r="G66" s="5" t="s">
        <v>726</v>
      </c>
      <c r="H66" s="5" t="str">
        <f>VLOOKUP(LEFT(表1[[#This Row],[发货地址]],3),表3[],2,FALSE)</f>
        <v>北区</v>
      </c>
      <c r="I66" s="14">
        <f>PRODUCT(IF(表1[[#This Row],[销量（本）]]&lt;40,表1[[#This Row],[单价]],表1[[#This Row],[单价]]*0.93),表1[[#This Row],[销量（本）]])</f>
        <v>846.4</v>
      </c>
    </row>
    <row r="67" spans="1:9" ht="15" x14ac:dyDescent="0.15">
      <c r="A67" s="10" t="s">
        <v>70</v>
      </c>
      <c r="B67" s="8">
        <v>40976</v>
      </c>
      <c r="C67" s="10" t="s">
        <v>3</v>
      </c>
      <c r="D67" s="5" t="s">
        <v>658</v>
      </c>
      <c r="E67" s="6">
        <f>VLOOKUP(表1[[#This Row],[图书名称]],表2[],2,FALSE)</f>
        <v>43.2</v>
      </c>
      <c r="F67" s="10">
        <v>2</v>
      </c>
      <c r="G67" s="5" t="s">
        <v>727</v>
      </c>
      <c r="H67" s="5" t="str">
        <f>VLOOKUP(LEFT(表1[[#This Row],[发货地址]],3),表3[],2,FALSE)</f>
        <v>西区</v>
      </c>
      <c r="I67" s="14">
        <f>PRODUCT(IF(表1[[#This Row],[销量（本）]]&lt;40,表1[[#This Row],[单价]],表1[[#This Row],[单价]]*0.93),表1[[#This Row],[销量（本）]])</f>
        <v>86.4</v>
      </c>
    </row>
    <row r="68" spans="1:9" ht="15" x14ac:dyDescent="0.15">
      <c r="A68" s="10" t="s">
        <v>71</v>
      </c>
      <c r="B68" s="8">
        <v>40977</v>
      </c>
      <c r="C68" s="10" t="s">
        <v>3</v>
      </c>
      <c r="D68" s="5" t="s">
        <v>647</v>
      </c>
      <c r="E68" s="6">
        <f>VLOOKUP(表1[[#This Row],[图书名称]],表2[],2,FALSE)</f>
        <v>39.799999999999997</v>
      </c>
      <c r="F68" s="10">
        <v>7</v>
      </c>
      <c r="G68" s="5" t="s">
        <v>728</v>
      </c>
      <c r="H68" s="5" t="str">
        <f>VLOOKUP(LEFT(表1[[#This Row],[发货地址]],3),表3[],2,FALSE)</f>
        <v>东区</v>
      </c>
      <c r="I68" s="14">
        <f>PRODUCT(IF(表1[[#This Row],[销量（本）]]&lt;40,表1[[#This Row],[单价]],表1[[#This Row],[单价]]*0.93),表1[[#This Row],[销量（本）]])</f>
        <v>278.59999999999997</v>
      </c>
    </row>
    <row r="69" spans="1:9" ht="15" x14ac:dyDescent="0.15">
      <c r="A69" s="10" t="s">
        <v>72</v>
      </c>
      <c r="B69" s="8">
        <v>40978</v>
      </c>
      <c r="C69" s="10" t="s">
        <v>2</v>
      </c>
      <c r="D69" s="5" t="s">
        <v>648</v>
      </c>
      <c r="E69" s="6">
        <f>VLOOKUP(表1[[#This Row],[图书名称]],表2[],2,FALSE)</f>
        <v>40.6</v>
      </c>
      <c r="F69" s="10">
        <v>8</v>
      </c>
      <c r="G69" s="5" t="s">
        <v>729</v>
      </c>
      <c r="H69" s="5" t="str">
        <f>VLOOKUP(LEFT(表1[[#This Row],[发货地址]],3),表3[],2,FALSE)</f>
        <v>北区</v>
      </c>
      <c r="I69" s="14">
        <f>PRODUCT(IF(表1[[#This Row],[销量（本）]]&lt;40,表1[[#This Row],[单价]],表1[[#This Row],[单价]]*0.93),表1[[#This Row],[销量（本）]])</f>
        <v>324.8</v>
      </c>
    </row>
    <row r="70" spans="1:9" ht="15" x14ac:dyDescent="0.15">
      <c r="A70" s="10" t="s">
        <v>73</v>
      </c>
      <c r="B70" s="8">
        <v>40980</v>
      </c>
      <c r="C70" s="10" t="s">
        <v>3</v>
      </c>
      <c r="D70" s="5" t="s">
        <v>649</v>
      </c>
      <c r="E70" s="6">
        <f>VLOOKUP(表1[[#This Row],[图书名称]],表2[],2,FALSE)</f>
        <v>38.6</v>
      </c>
      <c r="F70" s="10">
        <v>23</v>
      </c>
      <c r="G70" s="5" t="s">
        <v>730</v>
      </c>
      <c r="H70" s="5" t="str">
        <f>VLOOKUP(LEFT(表1[[#This Row],[发货地址]],3),表3[],2,FALSE)</f>
        <v>东区</v>
      </c>
      <c r="I70" s="14">
        <f>PRODUCT(IF(表1[[#This Row],[销量（本）]]&lt;40,表1[[#This Row],[单价]],表1[[#This Row],[单价]]*0.93),表1[[#This Row],[销量（本）]])</f>
        <v>887.80000000000007</v>
      </c>
    </row>
    <row r="71" spans="1:9" ht="15" x14ac:dyDescent="0.15">
      <c r="A71" s="10" t="s">
        <v>74</v>
      </c>
      <c r="B71" s="8">
        <v>40981</v>
      </c>
      <c r="C71" s="10" t="s">
        <v>4</v>
      </c>
      <c r="D71" s="5" t="s">
        <v>659</v>
      </c>
      <c r="E71" s="6">
        <f>VLOOKUP(表1[[#This Row],[图书名称]],表2[],2,FALSE)</f>
        <v>39.299999999999997</v>
      </c>
      <c r="F71" s="10">
        <v>47</v>
      </c>
      <c r="G71" s="5" t="s">
        <v>731</v>
      </c>
      <c r="H71" s="5" t="str">
        <f>VLOOKUP(LEFT(表1[[#This Row],[发货地址]],3),表3[],2,FALSE)</f>
        <v>东区</v>
      </c>
      <c r="I71" s="14">
        <f>PRODUCT(IF(表1[[#This Row],[销量（本）]]&lt;40,表1[[#This Row],[单价]],表1[[#This Row],[单价]]*0.93),表1[[#This Row],[销量（本）]])</f>
        <v>1717.8029999999999</v>
      </c>
    </row>
    <row r="72" spans="1:9" ht="15" x14ac:dyDescent="0.15">
      <c r="A72" s="10" t="s">
        <v>75</v>
      </c>
      <c r="B72" s="8">
        <v>40982</v>
      </c>
      <c r="C72" s="10" t="s">
        <v>4</v>
      </c>
      <c r="D72" s="5" t="s">
        <v>666</v>
      </c>
      <c r="E72" s="6">
        <f>VLOOKUP(表1[[#This Row],[图书名称]],表2[],2,FALSE)</f>
        <v>36.299999999999997</v>
      </c>
      <c r="F72" s="10">
        <v>9</v>
      </c>
      <c r="G72" s="5" t="s">
        <v>732</v>
      </c>
      <c r="H72" s="5" t="str">
        <f>VLOOKUP(LEFT(表1[[#This Row],[发货地址]],3),表3[],2,FALSE)</f>
        <v>北区</v>
      </c>
      <c r="I72" s="14">
        <f>PRODUCT(IF(表1[[#This Row],[销量（本）]]&lt;40,表1[[#This Row],[单价]],表1[[#This Row],[单价]]*0.93),表1[[#This Row],[销量（本）]])</f>
        <v>326.7</v>
      </c>
    </row>
    <row r="73" spans="1:9" ht="15" x14ac:dyDescent="0.15">
      <c r="A73" s="10" t="s">
        <v>76</v>
      </c>
      <c r="B73" s="8">
        <v>40983</v>
      </c>
      <c r="C73" s="10" t="s">
        <v>4</v>
      </c>
      <c r="D73" s="5" t="s">
        <v>651</v>
      </c>
      <c r="E73" s="6">
        <f>VLOOKUP(表1[[#This Row],[图书名称]],表2[],2,FALSE)</f>
        <v>34.9</v>
      </c>
      <c r="F73" s="10">
        <v>49</v>
      </c>
      <c r="G73" s="5" t="s">
        <v>733</v>
      </c>
      <c r="H73" s="5" t="str">
        <f>VLOOKUP(LEFT(表1[[#This Row],[发货地址]],3),表3[],2,FALSE)</f>
        <v>南区</v>
      </c>
      <c r="I73" s="14">
        <f>PRODUCT(IF(表1[[#This Row],[销量（本）]]&lt;40,表1[[#This Row],[单价]],表1[[#This Row],[单价]]*0.93),表1[[#This Row],[销量（本）]])</f>
        <v>1590.393</v>
      </c>
    </row>
    <row r="74" spans="1:9" ht="15" x14ac:dyDescent="0.15">
      <c r="A74" s="10" t="s">
        <v>77</v>
      </c>
      <c r="B74" s="8">
        <v>40983</v>
      </c>
      <c r="C74" s="10" t="s">
        <v>3</v>
      </c>
      <c r="D74" s="5" t="s">
        <v>652</v>
      </c>
      <c r="E74" s="6">
        <f>VLOOKUP(表1[[#This Row],[图书名称]],表2[],2,FALSE)</f>
        <v>40.5</v>
      </c>
      <c r="F74" s="10">
        <v>29</v>
      </c>
      <c r="G74" s="5" t="s">
        <v>734</v>
      </c>
      <c r="H74" s="5" t="str">
        <f>VLOOKUP(LEFT(表1[[#This Row],[发货地址]],3),表3[],2,FALSE)</f>
        <v>北区</v>
      </c>
      <c r="I74" s="14">
        <f>PRODUCT(IF(表1[[#This Row],[销量（本）]]&lt;40,表1[[#This Row],[单价]],表1[[#This Row],[单价]]*0.93),表1[[#This Row],[销量（本）]])</f>
        <v>1174.5</v>
      </c>
    </row>
    <row r="75" spans="1:9" ht="15" x14ac:dyDescent="0.15">
      <c r="A75" s="10" t="s">
        <v>78</v>
      </c>
      <c r="B75" s="8">
        <v>40984</v>
      </c>
      <c r="C75" s="10" t="s">
        <v>2</v>
      </c>
      <c r="D75" s="5" t="s">
        <v>653</v>
      </c>
      <c r="E75" s="6">
        <f>VLOOKUP(表1[[#This Row],[图书名称]],表2[],2,FALSE)</f>
        <v>44.5</v>
      </c>
      <c r="F75" s="10">
        <v>11</v>
      </c>
      <c r="G75" s="5" t="s">
        <v>735</v>
      </c>
      <c r="H75" s="5" t="str">
        <f>VLOOKUP(LEFT(表1[[#This Row],[发货地址]],3),表3[],2,FALSE)</f>
        <v>南区</v>
      </c>
      <c r="I75" s="14">
        <f>PRODUCT(IF(表1[[#This Row],[销量（本）]]&lt;40,表1[[#This Row],[单价]],表1[[#This Row],[单价]]*0.93),表1[[#This Row],[销量（本）]])</f>
        <v>489.5</v>
      </c>
    </row>
    <row r="76" spans="1:9" ht="15" x14ac:dyDescent="0.15">
      <c r="A76" s="10" t="s">
        <v>79</v>
      </c>
      <c r="B76" s="8">
        <v>40984</v>
      </c>
      <c r="C76" s="10" t="s">
        <v>3</v>
      </c>
      <c r="D76" s="5" t="s">
        <v>657</v>
      </c>
      <c r="E76" s="6">
        <f>VLOOKUP(表1[[#This Row],[图书名称]],表2[],2,FALSE)</f>
        <v>37.799999999999997</v>
      </c>
      <c r="F76" s="10">
        <v>40</v>
      </c>
      <c r="G76" s="5" t="s">
        <v>736</v>
      </c>
      <c r="H76" s="5" t="str">
        <f>VLOOKUP(LEFT(表1[[#This Row],[发货地址]],3),表3[],2,FALSE)</f>
        <v>东区</v>
      </c>
      <c r="I76" s="14">
        <f>PRODUCT(IF(表1[[#This Row],[销量（本）]]&lt;40,表1[[#This Row],[单价]],表1[[#This Row],[单价]]*0.93),表1[[#This Row],[销量（本）]])</f>
        <v>1406.1599999999999</v>
      </c>
    </row>
    <row r="77" spans="1:9" ht="15" x14ac:dyDescent="0.15">
      <c r="A77" s="10" t="s">
        <v>80</v>
      </c>
      <c r="B77" s="8">
        <v>40987</v>
      </c>
      <c r="C77" s="10" t="s">
        <v>3</v>
      </c>
      <c r="D77" s="5" t="s">
        <v>645</v>
      </c>
      <c r="E77" s="6">
        <f>VLOOKUP(表1[[#This Row],[图书名称]],表2[],2,FALSE)</f>
        <v>42.5</v>
      </c>
      <c r="F77" s="10">
        <v>38</v>
      </c>
      <c r="G77" s="5" t="s">
        <v>724</v>
      </c>
      <c r="H77" s="5" t="str">
        <f>VLOOKUP(LEFT(表1[[#This Row],[发货地址]],3),表3[],2,FALSE)</f>
        <v>北区</v>
      </c>
      <c r="I77" s="14">
        <f>PRODUCT(IF(表1[[#This Row],[销量（本）]]&lt;40,表1[[#This Row],[单价]],表1[[#This Row],[单价]]*0.93),表1[[#This Row],[销量（本）]])</f>
        <v>1615</v>
      </c>
    </row>
    <row r="78" spans="1:9" ht="15" x14ac:dyDescent="0.15">
      <c r="A78" s="10" t="s">
        <v>81</v>
      </c>
      <c r="B78" s="8">
        <v>40988</v>
      </c>
      <c r="C78" s="10" t="s">
        <v>2</v>
      </c>
      <c r="D78" s="5" t="s">
        <v>646</v>
      </c>
      <c r="E78" s="6">
        <f>VLOOKUP(表1[[#This Row],[图书名称]],表2[],2,FALSE)</f>
        <v>39.4</v>
      </c>
      <c r="F78" s="10">
        <v>37</v>
      </c>
      <c r="G78" s="5" t="s">
        <v>737</v>
      </c>
      <c r="H78" s="5" t="str">
        <f>VLOOKUP(LEFT(表1[[#This Row],[发货地址]],3),表3[],2,FALSE)</f>
        <v>北区</v>
      </c>
      <c r="I78" s="14">
        <f>PRODUCT(IF(表1[[#This Row],[销量（本）]]&lt;40,表1[[#This Row],[单价]],表1[[#This Row],[单价]]*0.93),表1[[#This Row],[销量（本）]])</f>
        <v>1457.8</v>
      </c>
    </row>
    <row r="79" spans="1:9" ht="15" x14ac:dyDescent="0.15">
      <c r="A79" s="10" t="s">
        <v>82</v>
      </c>
      <c r="B79" s="8">
        <v>40989</v>
      </c>
      <c r="C79" s="10" t="s">
        <v>3</v>
      </c>
      <c r="D79" s="5" t="s">
        <v>654</v>
      </c>
      <c r="E79" s="6">
        <f>VLOOKUP(表1[[#This Row],[图书名称]],表2[],2,FALSE)</f>
        <v>36.799999999999997</v>
      </c>
      <c r="F79" s="10">
        <v>20</v>
      </c>
      <c r="G79" s="5" t="s">
        <v>738</v>
      </c>
      <c r="H79" s="5" t="str">
        <f>VLOOKUP(LEFT(表1[[#This Row],[发货地址]],3),表3[],2,FALSE)</f>
        <v>北区</v>
      </c>
      <c r="I79" s="14">
        <f>PRODUCT(IF(表1[[#This Row],[销量（本）]]&lt;40,表1[[#This Row],[单价]],表1[[#This Row],[单价]]*0.93),表1[[#This Row],[销量（本）]])</f>
        <v>736</v>
      </c>
    </row>
    <row r="80" spans="1:9" ht="15" x14ac:dyDescent="0.15">
      <c r="A80" s="10" t="s">
        <v>83</v>
      </c>
      <c r="B80" s="8">
        <v>40989</v>
      </c>
      <c r="C80" s="10" t="s">
        <v>4</v>
      </c>
      <c r="D80" s="5" t="s">
        <v>658</v>
      </c>
      <c r="E80" s="6">
        <f>VLOOKUP(表1[[#This Row],[图书名称]],表2[],2,FALSE)</f>
        <v>43.2</v>
      </c>
      <c r="F80" s="10">
        <v>4</v>
      </c>
      <c r="G80" s="5" t="s">
        <v>739</v>
      </c>
      <c r="H80" s="5" t="str">
        <f>VLOOKUP(LEFT(表1[[#This Row],[发货地址]],3),表3[],2,FALSE)</f>
        <v>北区</v>
      </c>
      <c r="I80" s="14">
        <f>PRODUCT(IF(表1[[#This Row],[销量（本）]]&lt;40,表1[[#This Row],[单价]],表1[[#This Row],[单价]]*0.93),表1[[#This Row],[销量（本）]])</f>
        <v>172.8</v>
      </c>
    </row>
    <row r="81" spans="1:9" ht="15" x14ac:dyDescent="0.15">
      <c r="A81" s="10" t="s">
        <v>84</v>
      </c>
      <c r="B81" s="8">
        <v>40990</v>
      </c>
      <c r="C81" s="10" t="s">
        <v>3</v>
      </c>
      <c r="D81" s="5" t="s">
        <v>647</v>
      </c>
      <c r="E81" s="6">
        <f>VLOOKUP(表1[[#This Row],[图书名称]],表2[],2,FALSE)</f>
        <v>39.799999999999997</v>
      </c>
      <c r="F81" s="10">
        <v>4</v>
      </c>
      <c r="G81" s="5" t="s">
        <v>740</v>
      </c>
      <c r="H81" s="5" t="str">
        <f>VLOOKUP(LEFT(表1[[#This Row],[发货地址]],3),表3[],2,FALSE)</f>
        <v>东区</v>
      </c>
      <c r="I81" s="14">
        <f>PRODUCT(IF(表1[[#This Row],[销量（本）]]&lt;40,表1[[#This Row],[单价]],表1[[#This Row],[单价]]*0.93),表1[[#This Row],[销量（本）]])</f>
        <v>159.19999999999999</v>
      </c>
    </row>
    <row r="82" spans="1:9" ht="15" x14ac:dyDescent="0.15">
      <c r="A82" s="10" t="s">
        <v>85</v>
      </c>
      <c r="B82" s="8">
        <v>40990</v>
      </c>
      <c r="C82" s="10" t="s">
        <v>3</v>
      </c>
      <c r="D82" s="5" t="s">
        <v>648</v>
      </c>
      <c r="E82" s="6">
        <f>VLOOKUP(表1[[#This Row],[图书名称]],表2[],2,FALSE)</f>
        <v>40.6</v>
      </c>
      <c r="F82" s="10">
        <v>50</v>
      </c>
      <c r="G82" s="5" t="s">
        <v>741</v>
      </c>
      <c r="H82" s="5" t="str">
        <f>VLOOKUP(LEFT(表1[[#This Row],[发货地址]],3),表3[],2,FALSE)</f>
        <v>南区</v>
      </c>
      <c r="I82" s="14">
        <f>PRODUCT(IF(表1[[#This Row],[销量（本）]]&lt;40,表1[[#This Row],[单价]],表1[[#This Row],[单价]]*0.93),表1[[#This Row],[销量（本）]])</f>
        <v>1887.9</v>
      </c>
    </row>
    <row r="83" spans="1:9" ht="15" x14ac:dyDescent="0.15">
      <c r="A83" s="10" t="s">
        <v>86</v>
      </c>
      <c r="B83" s="8">
        <v>40991</v>
      </c>
      <c r="C83" s="10" t="s">
        <v>3</v>
      </c>
      <c r="D83" s="5" t="s">
        <v>649</v>
      </c>
      <c r="E83" s="6">
        <f>VLOOKUP(表1[[#This Row],[图书名称]],表2[],2,FALSE)</f>
        <v>38.6</v>
      </c>
      <c r="F83" s="10">
        <v>9</v>
      </c>
      <c r="G83" s="5" t="s">
        <v>742</v>
      </c>
      <c r="H83" s="5" t="str">
        <f>VLOOKUP(LEFT(表1[[#This Row],[发货地址]],3),表3[],2,FALSE)</f>
        <v>东区</v>
      </c>
      <c r="I83" s="14">
        <f>PRODUCT(IF(表1[[#This Row],[销量（本）]]&lt;40,表1[[#This Row],[单价]],表1[[#This Row],[单价]]*0.93),表1[[#This Row],[销量（本）]])</f>
        <v>347.40000000000003</v>
      </c>
    </row>
    <row r="84" spans="1:9" ht="15" x14ac:dyDescent="0.15">
      <c r="A84" s="10" t="s">
        <v>87</v>
      </c>
      <c r="B84" s="8">
        <v>40991</v>
      </c>
      <c r="C84" s="10" t="s">
        <v>3</v>
      </c>
      <c r="D84" s="5" t="s">
        <v>659</v>
      </c>
      <c r="E84" s="6">
        <f>VLOOKUP(表1[[#This Row],[图书名称]],表2[],2,FALSE)</f>
        <v>39.299999999999997</v>
      </c>
      <c r="F84" s="10">
        <v>18</v>
      </c>
      <c r="G84" s="5" t="s">
        <v>743</v>
      </c>
      <c r="H84" s="5" t="str">
        <f>VLOOKUP(LEFT(表1[[#This Row],[发货地址]],3),表3[],2,FALSE)</f>
        <v>南区</v>
      </c>
      <c r="I84" s="14">
        <f>PRODUCT(IF(表1[[#This Row],[销量（本）]]&lt;40,表1[[#This Row],[单价]],表1[[#This Row],[单价]]*0.93),表1[[#This Row],[销量（本）]])</f>
        <v>707.4</v>
      </c>
    </row>
    <row r="85" spans="1:9" ht="15" x14ac:dyDescent="0.15">
      <c r="A85" s="10" t="s">
        <v>88</v>
      </c>
      <c r="B85" s="8">
        <v>40995</v>
      </c>
      <c r="C85" s="10" t="s">
        <v>4</v>
      </c>
      <c r="D85" s="5" t="s">
        <v>652</v>
      </c>
      <c r="E85" s="6">
        <f>VLOOKUP(表1[[#This Row],[图书名称]],表2[],2,FALSE)</f>
        <v>40.5</v>
      </c>
      <c r="F85" s="10">
        <v>2</v>
      </c>
      <c r="G85" s="5" t="s">
        <v>744</v>
      </c>
      <c r="H85" s="5" t="str">
        <f>VLOOKUP(LEFT(表1[[#This Row],[发货地址]],3),表3[],2,FALSE)</f>
        <v>东区</v>
      </c>
      <c r="I85" s="14">
        <f>PRODUCT(IF(表1[[#This Row],[销量（本）]]&lt;40,表1[[#This Row],[单价]],表1[[#This Row],[单价]]*0.93),表1[[#This Row],[销量（本）]])</f>
        <v>81</v>
      </c>
    </row>
    <row r="86" spans="1:9" ht="15" x14ac:dyDescent="0.15">
      <c r="A86" s="10" t="s">
        <v>89</v>
      </c>
      <c r="B86" s="8">
        <v>40995</v>
      </c>
      <c r="C86" s="10" t="s">
        <v>4</v>
      </c>
      <c r="D86" s="5" t="s">
        <v>653</v>
      </c>
      <c r="E86" s="6">
        <f>VLOOKUP(表1[[#This Row],[图书名称]],表2[],2,FALSE)</f>
        <v>44.5</v>
      </c>
      <c r="F86" s="10">
        <v>26</v>
      </c>
      <c r="G86" s="5" t="s">
        <v>745</v>
      </c>
      <c r="H86" s="5" t="str">
        <f>VLOOKUP(LEFT(表1[[#This Row],[发货地址]],3),表3[],2,FALSE)</f>
        <v>西区</v>
      </c>
      <c r="I86" s="14">
        <f>PRODUCT(IF(表1[[#This Row],[销量（本）]]&lt;40,表1[[#This Row],[单价]],表1[[#This Row],[单价]]*0.93),表1[[#This Row],[销量（本）]])</f>
        <v>1157</v>
      </c>
    </row>
    <row r="87" spans="1:9" ht="15" x14ac:dyDescent="0.15">
      <c r="A87" s="10" t="s">
        <v>90</v>
      </c>
      <c r="B87" s="8">
        <v>40996</v>
      </c>
      <c r="C87" s="10" t="s">
        <v>4</v>
      </c>
      <c r="D87" s="5" t="s">
        <v>657</v>
      </c>
      <c r="E87" s="6">
        <f>VLOOKUP(表1[[#This Row],[图书名称]],表2[],2,FALSE)</f>
        <v>37.799999999999997</v>
      </c>
      <c r="F87" s="10">
        <v>19</v>
      </c>
      <c r="G87" s="5" t="s">
        <v>746</v>
      </c>
      <c r="H87" s="5" t="str">
        <f>VLOOKUP(LEFT(表1[[#This Row],[发货地址]],3),表3[],2,FALSE)</f>
        <v>北区</v>
      </c>
      <c r="I87" s="14">
        <f>PRODUCT(IF(表1[[#This Row],[销量（本）]]&lt;40,表1[[#This Row],[单价]],表1[[#This Row],[单价]]*0.93),表1[[#This Row],[销量（本）]])</f>
        <v>718.19999999999993</v>
      </c>
    </row>
    <row r="88" spans="1:9" ht="15" x14ac:dyDescent="0.15">
      <c r="A88" s="10" t="s">
        <v>91</v>
      </c>
      <c r="B88" s="8">
        <v>40996</v>
      </c>
      <c r="C88" s="10" t="s">
        <v>3</v>
      </c>
      <c r="D88" s="5" t="s">
        <v>645</v>
      </c>
      <c r="E88" s="6">
        <f>VLOOKUP(表1[[#This Row],[图书名称]],表2[],2,FALSE)</f>
        <v>42.5</v>
      </c>
      <c r="F88" s="10">
        <v>23</v>
      </c>
      <c r="G88" s="5" t="s">
        <v>747</v>
      </c>
      <c r="H88" s="5" t="str">
        <f>VLOOKUP(LEFT(表1[[#This Row],[发货地址]],3),表3[],2,FALSE)</f>
        <v>东区</v>
      </c>
      <c r="I88" s="14">
        <f>PRODUCT(IF(表1[[#This Row],[销量（本）]]&lt;40,表1[[#This Row],[单价]],表1[[#This Row],[单价]]*0.93),表1[[#This Row],[销量（本）]])</f>
        <v>977.5</v>
      </c>
    </row>
    <row r="89" spans="1:9" ht="15" x14ac:dyDescent="0.15">
      <c r="A89" s="10" t="s">
        <v>92</v>
      </c>
      <c r="B89" s="8">
        <v>40997</v>
      </c>
      <c r="C89" s="10" t="s">
        <v>3</v>
      </c>
      <c r="D89" s="5" t="s">
        <v>646</v>
      </c>
      <c r="E89" s="6">
        <f>VLOOKUP(表1[[#This Row],[图书名称]],表2[],2,FALSE)</f>
        <v>39.4</v>
      </c>
      <c r="F89" s="10">
        <v>40</v>
      </c>
      <c r="G89" s="5" t="s">
        <v>748</v>
      </c>
      <c r="H89" s="5" t="str">
        <f>VLOOKUP(LEFT(表1[[#This Row],[发货地址]],3),表3[],2,FALSE)</f>
        <v>东区</v>
      </c>
      <c r="I89" s="14">
        <f>PRODUCT(IF(表1[[#This Row],[销量（本）]]&lt;40,表1[[#This Row],[单价]],表1[[#This Row],[单价]]*0.93),表1[[#This Row],[销量（本）]])</f>
        <v>1465.68</v>
      </c>
    </row>
    <row r="90" spans="1:9" ht="15" x14ac:dyDescent="0.15">
      <c r="A90" s="10" t="s">
        <v>93</v>
      </c>
      <c r="B90" s="8">
        <v>40998</v>
      </c>
      <c r="C90" s="10" t="s">
        <v>4</v>
      </c>
      <c r="D90" s="5" t="s">
        <v>644</v>
      </c>
      <c r="E90" s="6">
        <f>VLOOKUP(表1[[#This Row],[图书名称]],表2[],2,FALSE)</f>
        <v>41.3</v>
      </c>
      <c r="F90" s="10">
        <v>40</v>
      </c>
      <c r="G90" s="5" t="s">
        <v>749</v>
      </c>
      <c r="H90" s="5" t="str">
        <f>VLOOKUP(LEFT(表1[[#This Row],[发货地址]],3),表3[],2,FALSE)</f>
        <v>西区</v>
      </c>
      <c r="I90" s="14">
        <f>PRODUCT(IF(表1[[#This Row],[销量（本）]]&lt;40,表1[[#This Row],[单价]],表1[[#This Row],[单价]]*0.93),表1[[#This Row],[销量（本）]])</f>
        <v>1536.36</v>
      </c>
    </row>
    <row r="91" spans="1:9" ht="15" x14ac:dyDescent="0.15">
      <c r="A91" s="10" t="s">
        <v>94</v>
      </c>
      <c r="B91" s="8">
        <v>40999</v>
      </c>
      <c r="C91" s="10" t="s">
        <v>4</v>
      </c>
      <c r="D91" s="5" t="s">
        <v>655</v>
      </c>
      <c r="E91" s="6">
        <f>VLOOKUP(表1[[#This Row],[图书名称]],表2[],2,FALSE)</f>
        <v>43.9</v>
      </c>
      <c r="F91" s="10">
        <v>48</v>
      </c>
      <c r="G91" s="5" t="s">
        <v>750</v>
      </c>
      <c r="H91" s="5" t="str">
        <f>VLOOKUP(LEFT(表1[[#This Row],[发货地址]],3),表3[],2,FALSE)</f>
        <v>东区</v>
      </c>
      <c r="I91" s="14">
        <f>PRODUCT(IF(表1[[#This Row],[销量（本）]]&lt;40,表1[[#This Row],[单价]],表1[[#This Row],[单价]]*0.93),表1[[#This Row],[销量（本）]])</f>
        <v>1959.6959999999999</v>
      </c>
    </row>
    <row r="92" spans="1:9" ht="15" x14ac:dyDescent="0.15">
      <c r="A92" s="10" t="s">
        <v>95</v>
      </c>
      <c r="B92" s="8">
        <v>41002</v>
      </c>
      <c r="C92" s="10" t="s">
        <v>4</v>
      </c>
      <c r="D92" s="5" t="s">
        <v>656</v>
      </c>
      <c r="E92" s="6">
        <f>VLOOKUP(表1[[#This Row],[图书名称]],表2[],2,FALSE)</f>
        <v>41.1</v>
      </c>
      <c r="F92" s="10">
        <v>43</v>
      </c>
      <c r="G92" s="5" t="s">
        <v>751</v>
      </c>
      <c r="H92" s="5" t="str">
        <f>VLOOKUP(LEFT(表1[[#This Row],[发货地址]],3),表3[],2,FALSE)</f>
        <v>北区</v>
      </c>
      <c r="I92" s="14">
        <f>PRODUCT(IF(表1[[#This Row],[销量（本）]]&lt;40,表1[[#This Row],[单价]],表1[[#This Row],[单价]]*0.93),表1[[#This Row],[销量（本）]])</f>
        <v>1643.5890000000002</v>
      </c>
    </row>
    <row r="93" spans="1:9" ht="15" x14ac:dyDescent="0.15">
      <c r="A93" s="10" t="s">
        <v>96</v>
      </c>
      <c r="B93" s="8">
        <v>41002</v>
      </c>
      <c r="C93" s="10" t="s">
        <v>4</v>
      </c>
      <c r="D93" s="5" t="s">
        <v>650</v>
      </c>
      <c r="E93" s="6">
        <f>VLOOKUP(表1[[#This Row],[图书名称]],表2[],2,FALSE)</f>
        <v>39.200000000000003</v>
      </c>
      <c r="F93" s="10">
        <v>39</v>
      </c>
      <c r="G93" s="5" t="s">
        <v>752</v>
      </c>
      <c r="H93" s="5" t="str">
        <f>VLOOKUP(LEFT(表1[[#This Row],[发货地址]],3),表3[],2,FALSE)</f>
        <v>北区</v>
      </c>
      <c r="I93" s="14">
        <f>PRODUCT(IF(表1[[#This Row],[销量（本）]]&lt;40,表1[[#This Row],[单价]],表1[[#This Row],[单价]]*0.93),表1[[#This Row],[销量（本）]])</f>
        <v>1528.8000000000002</v>
      </c>
    </row>
    <row r="94" spans="1:9" ht="15" x14ac:dyDescent="0.15">
      <c r="A94" s="10" t="s">
        <v>97</v>
      </c>
      <c r="B94" s="8">
        <v>41003</v>
      </c>
      <c r="C94" s="10" t="s">
        <v>4</v>
      </c>
      <c r="D94" s="5" t="s">
        <v>666</v>
      </c>
      <c r="E94" s="6">
        <f>VLOOKUP(表1[[#This Row],[图书名称]],表2[],2,FALSE)</f>
        <v>36.299999999999997</v>
      </c>
      <c r="F94" s="10">
        <v>48</v>
      </c>
      <c r="G94" s="5" t="s">
        <v>753</v>
      </c>
      <c r="H94" s="5" t="str">
        <f>VLOOKUP(LEFT(表1[[#This Row],[发货地址]],3),表3[],2,FALSE)</f>
        <v>北区</v>
      </c>
      <c r="I94" s="14">
        <f>PRODUCT(IF(表1[[#This Row],[销量（本）]]&lt;40,表1[[#This Row],[单价]],表1[[#This Row],[单价]]*0.93),表1[[#This Row],[销量（本）]])</f>
        <v>1620.432</v>
      </c>
    </row>
    <row r="95" spans="1:9" ht="15" x14ac:dyDescent="0.15">
      <c r="A95" s="10" t="s">
        <v>98</v>
      </c>
      <c r="B95" s="8">
        <v>41004</v>
      </c>
      <c r="C95" s="10" t="s">
        <v>4</v>
      </c>
      <c r="D95" s="5" t="s">
        <v>651</v>
      </c>
      <c r="E95" s="6">
        <f>VLOOKUP(表1[[#This Row],[图书名称]],表2[],2,FALSE)</f>
        <v>34.9</v>
      </c>
      <c r="F95" s="10">
        <v>42</v>
      </c>
      <c r="G95" s="5" t="s">
        <v>754</v>
      </c>
      <c r="H95" s="5" t="str">
        <f>VLOOKUP(LEFT(表1[[#This Row],[发货地址]],3),表3[],2,FALSE)</f>
        <v>西区</v>
      </c>
      <c r="I95" s="14">
        <f>PRODUCT(IF(表1[[#This Row],[销量（本）]]&lt;40,表1[[#This Row],[单价]],表1[[#This Row],[单价]]*0.93),表1[[#This Row],[销量（本）]])</f>
        <v>1363.194</v>
      </c>
    </row>
    <row r="96" spans="1:9" ht="15" x14ac:dyDescent="0.15">
      <c r="A96" s="10" t="s">
        <v>99</v>
      </c>
      <c r="B96" s="8">
        <v>41005</v>
      </c>
      <c r="C96" s="10" t="s">
        <v>2</v>
      </c>
      <c r="D96" s="5" t="s">
        <v>652</v>
      </c>
      <c r="E96" s="6">
        <f>VLOOKUP(表1[[#This Row],[图书名称]],表2[],2,FALSE)</f>
        <v>40.5</v>
      </c>
      <c r="F96" s="10">
        <v>35</v>
      </c>
      <c r="G96" s="5" t="s">
        <v>755</v>
      </c>
      <c r="H96" s="5" t="str">
        <f>VLOOKUP(LEFT(表1[[#This Row],[发货地址]],3),表3[],2,FALSE)</f>
        <v>东区</v>
      </c>
      <c r="I96" s="14">
        <f>PRODUCT(IF(表1[[#This Row],[销量（本）]]&lt;40,表1[[#This Row],[单价]],表1[[#This Row],[单价]]*0.93),表1[[#This Row],[销量（本）]])</f>
        <v>1417.5</v>
      </c>
    </row>
    <row r="97" spans="1:9" ht="15" x14ac:dyDescent="0.15">
      <c r="A97" s="10" t="s">
        <v>100</v>
      </c>
      <c r="B97" s="8">
        <v>41006</v>
      </c>
      <c r="C97" s="10" t="s">
        <v>3</v>
      </c>
      <c r="D97" s="5" t="s">
        <v>653</v>
      </c>
      <c r="E97" s="6">
        <f>VLOOKUP(表1[[#This Row],[图书名称]],表2[],2,FALSE)</f>
        <v>44.5</v>
      </c>
      <c r="F97" s="10">
        <v>49</v>
      </c>
      <c r="G97" s="5" t="s">
        <v>756</v>
      </c>
      <c r="H97" s="5" t="str">
        <f>VLOOKUP(LEFT(表1[[#This Row],[发货地址]],3),表3[],2,FALSE)</f>
        <v>东区</v>
      </c>
      <c r="I97" s="14">
        <f>PRODUCT(IF(表1[[#This Row],[销量（本）]]&lt;40,表1[[#This Row],[单价]],表1[[#This Row],[单价]]*0.93),表1[[#This Row],[销量（本）]])</f>
        <v>2027.8650000000002</v>
      </c>
    </row>
    <row r="98" spans="1:9" ht="15" x14ac:dyDescent="0.15">
      <c r="A98" s="10" t="s">
        <v>101</v>
      </c>
      <c r="B98" s="8">
        <v>41008</v>
      </c>
      <c r="C98" s="10" t="s">
        <v>2</v>
      </c>
      <c r="D98" s="5" t="s">
        <v>657</v>
      </c>
      <c r="E98" s="6">
        <f>VLOOKUP(表1[[#This Row],[图书名称]],表2[],2,FALSE)</f>
        <v>37.799999999999997</v>
      </c>
      <c r="F98" s="10">
        <v>28</v>
      </c>
      <c r="G98" s="5" t="s">
        <v>757</v>
      </c>
      <c r="H98" s="5" t="str">
        <f>VLOOKUP(LEFT(表1[[#This Row],[发货地址]],3),表3[],2,FALSE)</f>
        <v>北区</v>
      </c>
      <c r="I98" s="14">
        <f>PRODUCT(IF(表1[[#This Row],[销量（本）]]&lt;40,表1[[#This Row],[单价]],表1[[#This Row],[单价]]*0.93),表1[[#This Row],[销量（本）]])</f>
        <v>1058.3999999999999</v>
      </c>
    </row>
    <row r="99" spans="1:9" ht="15" x14ac:dyDescent="0.15">
      <c r="A99" s="10" t="s">
        <v>102</v>
      </c>
      <c r="B99" s="8">
        <v>41009</v>
      </c>
      <c r="C99" s="10" t="s">
        <v>3</v>
      </c>
      <c r="D99" s="5" t="s">
        <v>645</v>
      </c>
      <c r="E99" s="6">
        <f>VLOOKUP(表1[[#This Row],[图书名称]],表2[],2,FALSE)</f>
        <v>42.5</v>
      </c>
      <c r="F99" s="10">
        <v>19</v>
      </c>
      <c r="G99" s="5" t="s">
        <v>758</v>
      </c>
      <c r="H99" s="5" t="str">
        <f>VLOOKUP(LEFT(表1[[#This Row],[发货地址]],3),表3[],2,FALSE)</f>
        <v>西区</v>
      </c>
      <c r="I99" s="14">
        <f>PRODUCT(IF(表1[[#This Row],[销量（本）]]&lt;40,表1[[#This Row],[单价]],表1[[#This Row],[单价]]*0.93),表1[[#This Row],[销量（本）]])</f>
        <v>807.5</v>
      </c>
    </row>
    <row r="100" spans="1:9" ht="15" x14ac:dyDescent="0.15">
      <c r="A100" s="10" t="s">
        <v>103</v>
      </c>
      <c r="B100" s="8">
        <v>41010</v>
      </c>
      <c r="C100" s="10" t="s">
        <v>2</v>
      </c>
      <c r="D100" s="5" t="s">
        <v>646</v>
      </c>
      <c r="E100" s="6">
        <f>VLOOKUP(表1[[#This Row],[图书名称]],表2[],2,FALSE)</f>
        <v>39.4</v>
      </c>
      <c r="F100" s="10">
        <v>43</v>
      </c>
      <c r="G100" s="5" t="s">
        <v>789</v>
      </c>
      <c r="H100" s="5" t="str">
        <f>VLOOKUP(LEFT(表1[[#This Row],[发货地址]],3),表3[],2,FALSE)</f>
        <v>东区</v>
      </c>
      <c r="I100" s="14">
        <f>PRODUCT(IF(表1[[#This Row],[销量（本）]]&lt;40,表1[[#This Row],[单价]],表1[[#This Row],[单价]]*0.93),表1[[#This Row],[销量（本）]])</f>
        <v>1575.6060000000002</v>
      </c>
    </row>
    <row r="101" spans="1:9" ht="15" x14ac:dyDescent="0.15">
      <c r="A101" s="10" t="s">
        <v>104</v>
      </c>
      <c r="B101" s="8">
        <v>41011</v>
      </c>
      <c r="C101" s="10" t="s">
        <v>3</v>
      </c>
      <c r="D101" s="5" t="s">
        <v>654</v>
      </c>
      <c r="E101" s="6">
        <f>VLOOKUP(表1[[#This Row],[图书名称]],表2[],2,FALSE)</f>
        <v>36.799999999999997</v>
      </c>
      <c r="F101" s="10">
        <v>39</v>
      </c>
      <c r="G101" s="5" t="s">
        <v>759</v>
      </c>
      <c r="H101" s="5" t="str">
        <f>VLOOKUP(LEFT(表1[[#This Row],[发货地址]],3),表3[],2,FALSE)</f>
        <v>北区</v>
      </c>
      <c r="I101" s="14">
        <f>PRODUCT(IF(表1[[#This Row],[销量（本）]]&lt;40,表1[[#This Row],[单价]],表1[[#This Row],[单价]]*0.93),表1[[#This Row],[销量（本）]])</f>
        <v>1435.1999999999998</v>
      </c>
    </row>
    <row r="102" spans="1:9" ht="15" x14ac:dyDescent="0.15">
      <c r="A102" s="10" t="s">
        <v>105</v>
      </c>
      <c r="B102" s="8">
        <v>41012</v>
      </c>
      <c r="C102" s="10" t="s">
        <v>3</v>
      </c>
      <c r="D102" s="5" t="s">
        <v>658</v>
      </c>
      <c r="E102" s="6">
        <f>VLOOKUP(表1[[#This Row],[图书名称]],表2[],2,FALSE)</f>
        <v>43.2</v>
      </c>
      <c r="F102" s="10">
        <v>7</v>
      </c>
      <c r="G102" s="5" t="s">
        <v>760</v>
      </c>
      <c r="H102" s="5" t="str">
        <f>VLOOKUP(LEFT(表1[[#This Row],[发货地址]],3),表3[],2,FALSE)</f>
        <v>北区</v>
      </c>
      <c r="I102" s="14">
        <f>PRODUCT(IF(表1[[#This Row],[销量（本）]]&lt;40,表1[[#This Row],[单价]],表1[[#This Row],[单价]]*0.93),表1[[#This Row],[销量（本）]])</f>
        <v>302.40000000000003</v>
      </c>
    </row>
    <row r="103" spans="1:9" ht="15" x14ac:dyDescent="0.15">
      <c r="A103" s="10" t="s">
        <v>106</v>
      </c>
      <c r="B103" s="8">
        <v>41012</v>
      </c>
      <c r="C103" s="10" t="s">
        <v>2</v>
      </c>
      <c r="D103" s="5" t="s">
        <v>647</v>
      </c>
      <c r="E103" s="6">
        <f>VLOOKUP(表1[[#This Row],[图书名称]],表2[],2,FALSE)</f>
        <v>39.799999999999997</v>
      </c>
      <c r="F103" s="10">
        <v>24</v>
      </c>
      <c r="G103" s="5" t="s">
        <v>761</v>
      </c>
      <c r="H103" s="5" t="str">
        <f>VLOOKUP(LEFT(表1[[#This Row],[发货地址]],3),表3[],2,FALSE)</f>
        <v>东区</v>
      </c>
      <c r="I103" s="14">
        <f>PRODUCT(IF(表1[[#This Row],[销量（本）]]&lt;40,表1[[#This Row],[单价]],表1[[#This Row],[单价]]*0.93),表1[[#This Row],[销量（本）]])</f>
        <v>955.19999999999993</v>
      </c>
    </row>
    <row r="104" spans="1:9" ht="15" x14ac:dyDescent="0.15">
      <c r="A104" s="10" t="s">
        <v>107</v>
      </c>
      <c r="B104" s="8">
        <v>41016</v>
      </c>
      <c r="C104" s="10" t="s">
        <v>2</v>
      </c>
      <c r="D104" s="5" t="s">
        <v>648</v>
      </c>
      <c r="E104" s="6">
        <f>VLOOKUP(表1[[#This Row],[图书名称]],表2[],2,FALSE)</f>
        <v>40.6</v>
      </c>
      <c r="F104" s="10">
        <v>9</v>
      </c>
      <c r="G104" s="5" t="s">
        <v>677</v>
      </c>
      <c r="H104" s="5" t="str">
        <f>VLOOKUP(LEFT(表1[[#This Row],[发货地址]],3),表3[],2,FALSE)</f>
        <v>北区</v>
      </c>
      <c r="I104" s="14">
        <f>PRODUCT(IF(表1[[#This Row],[销量（本）]]&lt;40,表1[[#This Row],[单价]],表1[[#This Row],[单价]]*0.93),表1[[#This Row],[销量（本）]])</f>
        <v>365.40000000000003</v>
      </c>
    </row>
    <row r="105" spans="1:9" ht="15" x14ac:dyDescent="0.15">
      <c r="A105" s="10" t="s">
        <v>108</v>
      </c>
      <c r="B105" s="8">
        <v>41018</v>
      </c>
      <c r="C105" s="10" t="s">
        <v>3</v>
      </c>
      <c r="D105" s="5" t="s">
        <v>649</v>
      </c>
      <c r="E105" s="6">
        <f>VLOOKUP(表1[[#This Row],[图书名称]],表2[],2,FALSE)</f>
        <v>38.6</v>
      </c>
      <c r="F105" s="10">
        <v>50</v>
      </c>
      <c r="G105" s="5" t="s">
        <v>678</v>
      </c>
      <c r="H105" s="5" t="str">
        <f>VLOOKUP(LEFT(表1[[#This Row],[发货地址]],3),表3[],2,FALSE)</f>
        <v>西区</v>
      </c>
      <c r="I105" s="14">
        <f>PRODUCT(IF(表1[[#This Row],[销量（本）]]&lt;40,表1[[#This Row],[单价]],表1[[#This Row],[单价]]*0.93),表1[[#This Row],[销量（本）]])</f>
        <v>1794.9</v>
      </c>
    </row>
    <row r="106" spans="1:9" ht="15" x14ac:dyDescent="0.15">
      <c r="A106" s="10" t="s">
        <v>109</v>
      </c>
      <c r="B106" s="8">
        <v>41019</v>
      </c>
      <c r="C106" s="10" t="s">
        <v>3</v>
      </c>
      <c r="D106" s="5" t="s">
        <v>659</v>
      </c>
      <c r="E106" s="6">
        <f>VLOOKUP(表1[[#This Row],[图书名称]],表2[],2,FALSE)</f>
        <v>39.299999999999997</v>
      </c>
      <c r="F106" s="10">
        <v>43</v>
      </c>
      <c r="G106" s="5" t="s">
        <v>679</v>
      </c>
      <c r="H106" s="5" t="str">
        <f>VLOOKUP(LEFT(表1[[#This Row],[发货地址]],3),表3[],2,FALSE)</f>
        <v>西区</v>
      </c>
      <c r="I106" s="14">
        <f>PRODUCT(IF(表1[[#This Row],[销量（本）]]&lt;40,表1[[#This Row],[单价]],表1[[#This Row],[单价]]*0.93),表1[[#This Row],[销量（本）]])</f>
        <v>1571.607</v>
      </c>
    </row>
    <row r="107" spans="1:9" ht="15" x14ac:dyDescent="0.15">
      <c r="A107" s="10" t="s">
        <v>110</v>
      </c>
      <c r="B107" s="8">
        <v>41020</v>
      </c>
      <c r="C107" s="10" t="s">
        <v>4</v>
      </c>
      <c r="D107" s="5" t="s">
        <v>654</v>
      </c>
      <c r="E107" s="6">
        <f>VLOOKUP(表1[[#This Row],[图书名称]],表2[],2,FALSE)</f>
        <v>36.799999999999997</v>
      </c>
      <c r="F107" s="10">
        <v>31</v>
      </c>
      <c r="G107" s="5" t="s">
        <v>680</v>
      </c>
      <c r="H107" s="5" t="str">
        <f>VLOOKUP(LEFT(表1[[#This Row],[发货地址]],3),表3[],2,FALSE)</f>
        <v>北区</v>
      </c>
      <c r="I107" s="14">
        <f>PRODUCT(IF(表1[[#This Row],[销量（本）]]&lt;40,表1[[#This Row],[单价]],表1[[#This Row],[单价]]*0.93),表1[[#This Row],[销量（本）]])</f>
        <v>1140.8</v>
      </c>
    </row>
    <row r="108" spans="1:9" ht="15" x14ac:dyDescent="0.15">
      <c r="A108" s="10" t="s">
        <v>111</v>
      </c>
      <c r="B108" s="8">
        <v>41023</v>
      </c>
      <c r="C108" s="10" t="s">
        <v>2</v>
      </c>
      <c r="D108" s="5" t="s">
        <v>658</v>
      </c>
      <c r="E108" s="6">
        <f>VLOOKUP(表1[[#This Row],[图书名称]],表2[],2,FALSE)</f>
        <v>43.2</v>
      </c>
      <c r="F108" s="10">
        <v>48</v>
      </c>
      <c r="G108" s="5" t="s">
        <v>681</v>
      </c>
      <c r="H108" s="5" t="str">
        <f>VLOOKUP(LEFT(表1[[#This Row],[发货地址]],3),表3[],2,FALSE)</f>
        <v>西区</v>
      </c>
      <c r="I108" s="14">
        <f>PRODUCT(IF(表1[[#This Row],[销量（本）]]&lt;40,表1[[#This Row],[单价]],表1[[#This Row],[单价]]*0.93),表1[[#This Row],[销量（本）]])</f>
        <v>1928.4480000000001</v>
      </c>
    </row>
    <row r="109" spans="1:9" ht="15" x14ac:dyDescent="0.15">
      <c r="A109" s="10" t="s">
        <v>112</v>
      </c>
      <c r="B109" s="8">
        <v>41024</v>
      </c>
      <c r="C109" s="10" t="s">
        <v>4</v>
      </c>
      <c r="D109" s="5" t="s">
        <v>647</v>
      </c>
      <c r="E109" s="6">
        <f>VLOOKUP(表1[[#This Row],[图书名称]],表2[],2,FALSE)</f>
        <v>39.799999999999997</v>
      </c>
      <c r="F109" s="10">
        <v>43</v>
      </c>
      <c r="G109" s="5" t="s">
        <v>682</v>
      </c>
      <c r="H109" s="5" t="str">
        <f>VLOOKUP(LEFT(表1[[#This Row],[发货地址]],3),表3[],2,FALSE)</f>
        <v>北区</v>
      </c>
      <c r="I109" s="14">
        <f>PRODUCT(IF(表1[[#This Row],[销量（本）]]&lt;40,表1[[#This Row],[单价]],表1[[#This Row],[单价]]*0.93),表1[[#This Row],[销量（本）]])</f>
        <v>1591.6019999999999</v>
      </c>
    </row>
    <row r="110" spans="1:9" ht="15" x14ac:dyDescent="0.15">
      <c r="A110" s="10" t="s">
        <v>113</v>
      </c>
      <c r="B110" s="8">
        <v>41024</v>
      </c>
      <c r="C110" s="10" t="s">
        <v>2</v>
      </c>
      <c r="D110" s="5" t="s">
        <v>648</v>
      </c>
      <c r="E110" s="6">
        <f>VLOOKUP(表1[[#This Row],[图书名称]],表2[],2,FALSE)</f>
        <v>40.6</v>
      </c>
      <c r="F110" s="10">
        <v>7</v>
      </c>
      <c r="G110" s="5" t="s">
        <v>683</v>
      </c>
      <c r="H110" s="5" t="str">
        <f>VLOOKUP(LEFT(表1[[#This Row],[发货地址]],3),表3[],2,FALSE)</f>
        <v>东区</v>
      </c>
      <c r="I110" s="14">
        <f>PRODUCT(IF(表1[[#This Row],[销量（本）]]&lt;40,表1[[#This Row],[单价]],表1[[#This Row],[单价]]*0.93),表1[[#This Row],[销量（本）]])</f>
        <v>284.2</v>
      </c>
    </row>
    <row r="111" spans="1:9" ht="15" x14ac:dyDescent="0.15">
      <c r="A111" s="10" t="s">
        <v>114</v>
      </c>
      <c r="B111" s="8">
        <v>41025</v>
      </c>
      <c r="C111" s="10" t="s">
        <v>4</v>
      </c>
      <c r="D111" s="5" t="s">
        <v>649</v>
      </c>
      <c r="E111" s="6">
        <f>VLOOKUP(表1[[#This Row],[图书名称]],表2[],2,FALSE)</f>
        <v>38.6</v>
      </c>
      <c r="F111" s="10">
        <v>4</v>
      </c>
      <c r="G111" s="5" t="s">
        <v>684</v>
      </c>
      <c r="H111" s="5" t="str">
        <f>VLOOKUP(LEFT(表1[[#This Row],[发货地址]],3),表3[],2,FALSE)</f>
        <v>东区</v>
      </c>
      <c r="I111" s="14">
        <f>PRODUCT(IF(表1[[#This Row],[销量（本）]]&lt;40,表1[[#This Row],[单价]],表1[[#This Row],[单价]]*0.93),表1[[#This Row],[销量（本）]])</f>
        <v>154.4</v>
      </c>
    </row>
    <row r="112" spans="1:9" ht="15" x14ac:dyDescent="0.15">
      <c r="A112" s="10" t="s">
        <v>115</v>
      </c>
      <c r="B112" s="8">
        <v>41025</v>
      </c>
      <c r="C112" s="10" t="s">
        <v>2</v>
      </c>
      <c r="D112" s="5" t="s">
        <v>659</v>
      </c>
      <c r="E112" s="6">
        <f>VLOOKUP(表1[[#This Row],[图书名称]],表2[],2,FALSE)</f>
        <v>39.299999999999997</v>
      </c>
      <c r="F112" s="10">
        <v>42</v>
      </c>
      <c r="G112" s="5" t="s">
        <v>685</v>
      </c>
      <c r="H112" s="5" t="str">
        <f>VLOOKUP(LEFT(表1[[#This Row],[发货地址]],3),表3[],2,FALSE)</f>
        <v>北区</v>
      </c>
      <c r="I112" s="14">
        <f>PRODUCT(IF(表1[[#This Row],[销量（本）]]&lt;40,表1[[#This Row],[单价]],表1[[#This Row],[单价]]*0.93),表1[[#This Row],[销量（本）]])</f>
        <v>1535.058</v>
      </c>
    </row>
    <row r="113" spans="1:9" ht="15" x14ac:dyDescent="0.15">
      <c r="A113" s="10" t="s">
        <v>116</v>
      </c>
      <c r="B113" s="8">
        <v>41027</v>
      </c>
      <c r="C113" s="10" t="s">
        <v>3</v>
      </c>
      <c r="D113" s="5" t="s">
        <v>652</v>
      </c>
      <c r="E113" s="6">
        <f>VLOOKUP(表1[[#This Row],[图书名称]],表2[],2,FALSE)</f>
        <v>40.5</v>
      </c>
      <c r="F113" s="10">
        <v>3</v>
      </c>
      <c r="G113" s="5" t="s">
        <v>686</v>
      </c>
      <c r="H113" s="5" t="str">
        <f>VLOOKUP(LEFT(表1[[#This Row],[发货地址]],3),表3[],2,FALSE)</f>
        <v>南区</v>
      </c>
      <c r="I113" s="14">
        <f>PRODUCT(IF(表1[[#This Row],[销量（本）]]&lt;40,表1[[#This Row],[单价]],表1[[#This Row],[单价]]*0.93),表1[[#This Row],[销量（本）]])</f>
        <v>121.5</v>
      </c>
    </row>
    <row r="114" spans="1:9" ht="15" x14ac:dyDescent="0.15">
      <c r="A114" s="10" t="s">
        <v>117</v>
      </c>
      <c r="B114" s="8">
        <v>41029</v>
      </c>
      <c r="C114" s="10" t="s">
        <v>2</v>
      </c>
      <c r="D114" s="5" t="s">
        <v>653</v>
      </c>
      <c r="E114" s="6">
        <f>VLOOKUP(表1[[#This Row],[图书名称]],表2[],2,FALSE)</f>
        <v>44.5</v>
      </c>
      <c r="F114" s="10">
        <v>45</v>
      </c>
      <c r="G114" s="5" t="s">
        <v>687</v>
      </c>
      <c r="H114" s="5" t="str">
        <f>VLOOKUP(LEFT(表1[[#This Row],[发货地址]],3),表3[],2,FALSE)</f>
        <v>南区</v>
      </c>
      <c r="I114" s="14">
        <f>PRODUCT(IF(表1[[#This Row],[销量（本）]]&lt;40,表1[[#This Row],[单价]],表1[[#This Row],[单价]]*0.93),表1[[#This Row],[销量（本）]])</f>
        <v>1862.3250000000003</v>
      </c>
    </row>
    <row r="115" spans="1:9" ht="15" x14ac:dyDescent="0.15">
      <c r="A115" s="10" t="s">
        <v>118</v>
      </c>
      <c r="B115" s="8">
        <v>41030</v>
      </c>
      <c r="C115" s="10" t="s">
        <v>3</v>
      </c>
      <c r="D115" s="5" t="s">
        <v>657</v>
      </c>
      <c r="E115" s="6">
        <f>VLOOKUP(表1[[#This Row],[图书名称]],表2[],2,FALSE)</f>
        <v>37.799999999999997</v>
      </c>
      <c r="F115" s="10">
        <v>43</v>
      </c>
      <c r="G115" s="5" t="s">
        <v>688</v>
      </c>
      <c r="H115" s="5" t="str">
        <f>VLOOKUP(LEFT(表1[[#This Row],[发货地址]],3),表3[],2,FALSE)</f>
        <v>南区</v>
      </c>
      <c r="I115" s="14">
        <f>PRODUCT(IF(表1[[#This Row],[销量（本）]]&lt;40,表1[[#This Row],[单价]],表1[[#This Row],[单价]]*0.93),表1[[#This Row],[销量（本）]])</f>
        <v>1511.6219999999998</v>
      </c>
    </row>
    <row r="116" spans="1:9" ht="15" x14ac:dyDescent="0.15">
      <c r="A116" s="10" t="s">
        <v>119</v>
      </c>
      <c r="B116" s="8">
        <v>41030</v>
      </c>
      <c r="C116" s="10" t="s">
        <v>2</v>
      </c>
      <c r="D116" s="5" t="s">
        <v>645</v>
      </c>
      <c r="E116" s="6">
        <f>VLOOKUP(表1[[#This Row],[图书名称]],表2[],2,FALSE)</f>
        <v>42.5</v>
      </c>
      <c r="F116" s="10">
        <v>18</v>
      </c>
      <c r="G116" s="5" t="s">
        <v>689</v>
      </c>
      <c r="H116" s="5" t="str">
        <f>VLOOKUP(LEFT(表1[[#This Row],[发货地址]],3),表3[],2,FALSE)</f>
        <v>东区</v>
      </c>
      <c r="I116" s="14">
        <f>PRODUCT(IF(表1[[#This Row],[销量（本）]]&lt;40,表1[[#This Row],[单价]],表1[[#This Row],[单价]]*0.93),表1[[#This Row],[销量（本）]])</f>
        <v>765</v>
      </c>
    </row>
    <row r="117" spans="1:9" ht="15" x14ac:dyDescent="0.15">
      <c r="A117" s="10" t="s">
        <v>120</v>
      </c>
      <c r="B117" s="8">
        <v>41031</v>
      </c>
      <c r="C117" s="10" t="s">
        <v>4</v>
      </c>
      <c r="D117" s="5" t="s">
        <v>646</v>
      </c>
      <c r="E117" s="6">
        <f>VLOOKUP(表1[[#This Row],[图书名称]],表2[],2,FALSE)</f>
        <v>39.4</v>
      </c>
      <c r="F117" s="10">
        <v>24</v>
      </c>
      <c r="G117" s="5" t="s">
        <v>690</v>
      </c>
      <c r="H117" s="5" t="str">
        <f>VLOOKUP(LEFT(表1[[#This Row],[发货地址]],3),表3[],2,FALSE)</f>
        <v>北区</v>
      </c>
      <c r="I117" s="14">
        <f>PRODUCT(IF(表1[[#This Row],[销量（本）]]&lt;40,表1[[#This Row],[单价]],表1[[#This Row],[单价]]*0.93),表1[[#This Row],[销量（本）]])</f>
        <v>945.59999999999991</v>
      </c>
    </row>
    <row r="118" spans="1:9" ht="15" x14ac:dyDescent="0.15">
      <c r="A118" s="10" t="s">
        <v>121</v>
      </c>
      <c r="B118" s="8">
        <v>41031</v>
      </c>
      <c r="C118" s="10" t="s">
        <v>4</v>
      </c>
      <c r="D118" s="5" t="s">
        <v>644</v>
      </c>
      <c r="E118" s="6">
        <f>VLOOKUP(表1[[#This Row],[图书名称]],表2[],2,FALSE)</f>
        <v>41.3</v>
      </c>
      <c r="F118" s="10">
        <v>40</v>
      </c>
      <c r="G118" s="5" t="s">
        <v>691</v>
      </c>
      <c r="H118" s="5" t="str">
        <f>VLOOKUP(LEFT(表1[[#This Row],[发货地址]],3),表3[],2,FALSE)</f>
        <v>北区</v>
      </c>
      <c r="I118" s="14">
        <f>PRODUCT(IF(表1[[#This Row],[销量（本）]]&lt;40,表1[[#This Row],[单价]],表1[[#This Row],[单价]]*0.93),表1[[#This Row],[销量（本）]])</f>
        <v>1536.36</v>
      </c>
    </row>
    <row r="119" spans="1:9" ht="15" x14ac:dyDescent="0.15">
      <c r="A119" s="10" t="s">
        <v>122</v>
      </c>
      <c r="B119" s="8">
        <v>41031</v>
      </c>
      <c r="C119" s="10" t="s">
        <v>3</v>
      </c>
      <c r="D119" s="5" t="s">
        <v>655</v>
      </c>
      <c r="E119" s="6">
        <f>VLOOKUP(表1[[#This Row],[图书名称]],表2[],2,FALSE)</f>
        <v>43.9</v>
      </c>
      <c r="F119" s="10">
        <v>18</v>
      </c>
      <c r="G119" s="5" t="s">
        <v>692</v>
      </c>
      <c r="H119" s="5" t="str">
        <f>VLOOKUP(LEFT(表1[[#This Row],[发货地址]],3),表3[],2,FALSE)</f>
        <v>南区</v>
      </c>
      <c r="I119" s="14">
        <f>PRODUCT(IF(表1[[#This Row],[销量（本）]]&lt;40,表1[[#This Row],[单价]],表1[[#This Row],[单价]]*0.93),表1[[#This Row],[销量（本）]])</f>
        <v>790.19999999999993</v>
      </c>
    </row>
    <row r="120" spans="1:9" ht="15" x14ac:dyDescent="0.15">
      <c r="A120" s="10" t="s">
        <v>123</v>
      </c>
      <c r="B120" s="8">
        <v>41032</v>
      </c>
      <c r="C120" s="10" t="s">
        <v>4</v>
      </c>
      <c r="D120" s="5" t="s">
        <v>656</v>
      </c>
      <c r="E120" s="6">
        <f>VLOOKUP(表1[[#This Row],[图书名称]],表2[],2,FALSE)</f>
        <v>41.1</v>
      </c>
      <c r="F120" s="10">
        <v>13</v>
      </c>
      <c r="G120" s="5" t="s">
        <v>788</v>
      </c>
      <c r="H120" s="5" t="str">
        <f>VLOOKUP(LEFT(表1[[#This Row],[发货地址]],3),表3[],2,FALSE)</f>
        <v>北区</v>
      </c>
      <c r="I120" s="14">
        <f>PRODUCT(IF(表1[[#This Row],[销量（本）]]&lt;40,表1[[#This Row],[单价]],表1[[#This Row],[单价]]*0.93),表1[[#This Row],[销量（本）]])</f>
        <v>534.30000000000007</v>
      </c>
    </row>
    <row r="121" spans="1:9" ht="15" x14ac:dyDescent="0.15">
      <c r="A121" s="10" t="s">
        <v>124</v>
      </c>
      <c r="B121" s="8">
        <v>41032</v>
      </c>
      <c r="C121" s="10" t="s">
        <v>3</v>
      </c>
      <c r="D121" s="5" t="s">
        <v>650</v>
      </c>
      <c r="E121" s="6">
        <f>VLOOKUP(表1[[#This Row],[图书名称]],表2[],2,FALSE)</f>
        <v>39.200000000000003</v>
      </c>
      <c r="F121" s="10">
        <v>8</v>
      </c>
      <c r="G121" s="5" t="s">
        <v>734</v>
      </c>
      <c r="H121" s="5" t="str">
        <f>VLOOKUP(LEFT(表1[[#This Row],[发货地址]],3),表3[],2,FALSE)</f>
        <v>北区</v>
      </c>
      <c r="I121" s="14">
        <f>PRODUCT(IF(表1[[#This Row],[销量（本）]]&lt;40,表1[[#This Row],[单价]],表1[[#This Row],[单价]]*0.93),表1[[#This Row],[销量（本）]])</f>
        <v>313.60000000000002</v>
      </c>
    </row>
    <row r="122" spans="1:9" ht="15" x14ac:dyDescent="0.15">
      <c r="A122" s="10" t="s">
        <v>125</v>
      </c>
      <c r="B122" s="8">
        <v>41033</v>
      </c>
      <c r="C122" s="10" t="s">
        <v>4</v>
      </c>
      <c r="D122" s="5" t="s">
        <v>666</v>
      </c>
      <c r="E122" s="6">
        <f>VLOOKUP(表1[[#This Row],[图书名称]],表2[],2,FALSE)</f>
        <v>36.299999999999997</v>
      </c>
      <c r="F122" s="10">
        <v>13</v>
      </c>
      <c r="G122" s="5" t="s">
        <v>735</v>
      </c>
      <c r="H122" s="5" t="str">
        <f>VLOOKUP(LEFT(表1[[#This Row],[发货地址]],3),表3[],2,FALSE)</f>
        <v>南区</v>
      </c>
      <c r="I122" s="14">
        <f>PRODUCT(IF(表1[[#This Row],[销量（本）]]&lt;40,表1[[#This Row],[单价]],表1[[#This Row],[单价]]*0.93),表1[[#This Row],[销量（本）]])</f>
        <v>471.9</v>
      </c>
    </row>
    <row r="123" spans="1:9" ht="15" x14ac:dyDescent="0.15">
      <c r="A123" s="10" t="s">
        <v>126</v>
      </c>
      <c r="B123" s="8">
        <v>41036</v>
      </c>
      <c r="C123" s="10" t="s">
        <v>2</v>
      </c>
      <c r="D123" s="5" t="s">
        <v>654</v>
      </c>
      <c r="E123" s="6">
        <f>VLOOKUP(表1[[#This Row],[图书名称]],表2[],2,FALSE)</f>
        <v>36.799999999999997</v>
      </c>
      <c r="F123" s="10">
        <v>25</v>
      </c>
      <c r="G123" s="5" t="s">
        <v>736</v>
      </c>
      <c r="H123" s="5" t="str">
        <f>VLOOKUP(LEFT(表1[[#This Row],[发货地址]],3),表3[],2,FALSE)</f>
        <v>东区</v>
      </c>
      <c r="I123" s="14">
        <f>PRODUCT(IF(表1[[#This Row],[销量（本）]]&lt;40,表1[[#This Row],[单价]],表1[[#This Row],[单价]]*0.93),表1[[#This Row],[销量（本）]])</f>
        <v>919.99999999999989</v>
      </c>
    </row>
    <row r="124" spans="1:9" ht="15" x14ac:dyDescent="0.15">
      <c r="A124" s="10" t="s">
        <v>127</v>
      </c>
      <c r="B124" s="8">
        <v>41037</v>
      </c>
      <c r="C124" s="10" t="s">
        <v>4</v>
      </c>
      <c r="D124" s="5" t="s">
        <v>658</v>
      </c>
      <c r="E124" s="6">
        <f>VLOOKUP(表1[[#This Row],[图书名称]],表2[],2,FALSE)</f>
        <v>43.2</v>
      </c>
      <c r="F124" s="10">
        <v>25</v>
      </c>
      <c r="G124" s="5" t="s">
        <v>724</v>
      </c>
      <c r="H124" s="5" t="str">
        <f>VLOOKUP(LEFT(表1[[#This Row],[发货地址]],3),表3[],2,FALSE)</f>
        <v>北区</v>
      </c>
      <c r="I124" s="14">
        <f>PRODUCT(IF(表1[[#This Row],[销量（本）]]&lt;40,表1[[#This Row],[单价]],表1[[#This Row],[单价]]*0.93),表1[[#This Row],[销量（本）]])</f>
        <v>1080</v>
      </c>
    </row>
    <row r="125" spans="1:9" ht="15" x14ac:dyDescent="0.15">
      <c r="A125" s="10" t="s">
        <v>128</v>
      </c>
      <c r="B125" s="8">
        <v>41037</v>
      </c>
      <c r="C125" s="10" t="s">
        <v>2</v>
      </c>
      <c r="D125" s="5" t="s">
        <v>647</v>
      </c>
      <c r="E125" s="6">
        <f>VLOOKUP(表1[[#This Row],[图书名称]],表2[],2,FALSE)</f>
        <v>39.799999999999997</v>
      </c>
      <c r="F125" s="10">
        <v>37</v>
      </c>
      <c r="G125" s="5" t="s">
        <v>737</v>
      </c>
      <c r="H125" s="5" t="str">
        <f>VLOOKUP(LEFT(表1[[#This Row],[发货地址]],3),表3[],2,FALSE)</f>
        <v>北区</v>
      </c>
      <c r="I125" s="14">
        <f>PRODUCT(IF(表1[[#This Row],[销量（本）]]&lt;40,表1[[#This Row],[单价]],表1[[#This Row],[单价]]*0.93),表1[[#This Row],[销量（本）]])</f>
        <v>1472.6</v>
      </c>
    </row>
    <row r="126" spans="1:9" ht="15" x14ac:dyDescent="0.15">
      <c r="A126" s="10" t="s">
        <v>129</v>
      </c>
      <c r="B126" s="8">
        <v>41038</v>
      </c>
      <c r="C126" s="10" t="s">
        <v>2</v>
      </c>
      <c r="D126" s="5" t="s">
        <v>648</v>
      </c>
      <c r="E126" s="6">
        <f>VLOOKUP(表1[[#This Row],[图书名称]],表2[],2,FALSE)</f>
        <v>40.6</v>
      </c>
      <c r="F126" s="10">
        <v>34</v>
      </c>
      <c r="G126" s="5" t="s">
        <v>738</v>
      </c>
      <c r="H126" s="5" t="str">
        <f>VLOOKUP(LEFT(表1[[#This Row],[发货地址]],3),表3[],2,FALSE)</f>
        <v>北区</v>
      </c>
      <c r="I126" s="14">
        <f>PRODUCT(IF(表1[[#This Row],[销量（本）]]&lt;40,表1[[#This Row],[单价]],表1[[#This Row],[单价]]*0.93),表1[[#This Row],[销量（本）]])</f>
        <v>1380.4</v>
      </c>
    </row>
    <row r="127" spans="1:9" ht="15" x14ac:dyDescent="0.15">
      <c r="A127" s="10" t="s">
        <v>130</v>
      </c>
      <c r="B127" s="8">
        <v>41039</v>
      </c>
      <c r="C127" s="10" t="s">
        <v>2</v>
      </c>
      <c r="D127" s="5" t="s">
        <v>649</v>
      </c>
      <c r="E127" s="6">
        <f>VLOOKUP(表1[[#This Row],[图书名称]],表2[],2,FALSE)</f>
        <v>38.6</v>
      </c>
      <c r="F127" s="10">
        <v>12</v>
      </c>
      <c r="G127" s="5" t="s">
        <v>739</v>
      </c>
      <c r="H127" s="5" t="str">
        <f>VLOOKUP(LEFT(表1[[#This Row],[发货地址]],3),表3[],2,FALSE)</f>
        <v>北区</v>
      </c>
      <c r="I127" s="14">
        <f>PRODUCT(IF(表1[[#This Row],[销量（本）]]&lt;40,表1[[#This Row],[单价]],表1[[#This Row],[单价]]*0.93),表1[[#This Row],[销量（本）]])</f>
        <v>463.20000000000005</v>
      </c>
    </row>
    <row r="128" spans="1:9" ht="15" x14ac:dyDescent="0.15">
      <c r="A128" s="10" t="s">
        <v>131</v>
      </c>
      <c r="B128" s="8">
        <v>41040</v>
      </c>
      <c r="C128" s="10" t="s">
        <v>3</v>
      </c>
      <c r="D128" s="5" t="s">
        <v>659</v>
      </c>
      <c r="E128" s="6">
        <f>VLOOKUP(表1[[#This Row],[图书名称]],表2[],2,FALSE)</f>
        <v>39.299999999999997</v>
      </c>
      <c r="F128" s="10">
        <v>22</v>
      </c>
      <c r="G128" s="5" t="s">
        <v>740</v>
      </c>
      <c r="H128" s="5" t="str">
        <f>VLOOKUP(LEFT(表1[[#This Row],[发货地址]],3),表3[],2,FALSE)</f>
        <v>东区</v>
      </c>
      <c r="I128" s="14">
        <f>PRODUCT(IF(表1[[#This Row],[销量（本）]]&lt;40,表1[[#This Row],[单价]],表1[[#This Row],[单价]]*0.93),表1[[#This Row],[销量（本）]])</f>
        <v>864.59999999999991</v>
      </c>
    </row>
    <row r="129" spans="1:9" ht="15" x14ac:dyDescent="0.15">
      <c r="A129" s="10" t="s">
        <v>132</v>
      </c>
      <c r="B129" s="8">
        <v>41041</v>
      </c>
      <c r="C129" s="10" t="s">
        <v>3</v>
      </c>
      <c r="D129" s="5" t="s">
        <v>652</v>
      </c>
      <c r="E129" s="6">
        <f>VLOOKUP(表1[[#This Row],[图书名称]],表2[],2,FALSE)</f>
        <v>40.5</v>
      </c>
      <c r="F129" s="10">
        <v>26</v>
      </c>
      <c r="G129" s="5" t="s">
        <v>741</v>
      </c>
      <c r="H129" s="5" t="str">
        <f>VLOOKUP(LEFT(表1[[#This Row],[发货地址]],3),表3[],2,FALSE)</f>
        <v>南区</v>
      </c>
      <c r="I129" s="14">
        <f>PRODUCT(IF(表1[[#This Row],[销量（本）]]&lt;40,表1[[#This Row],[单价]],表1[[#This Row],[单价]]*0.93),表1[[#This Row],[销量（本）]])</f>
        <v>1053</v>
      </c>
    </row>
    <row r="130" spans="1:9" ht="15" x14ac:dyDescent="0.15">
      <c r="A130" s="10" t="s">
        <v>133</v>
      </c>
      <c r="B130" s="8">
        <v>41043</v>
      </c>
      <c r="C130" s="10" t="s">
        <v>3</v>
      </c>
      <c r="D130" s="5" t="s">
        <v>653</v>
      </c>
      <c r="E130" s="6">
        <f>VLOOKUP(表1[[#This Row],[图书名称]],表2[],2,FALSE)</f>
        <v>44.5</v>
      </c>
      <c r="F130" s="10">
        <v>16</v>
      </c>
      <c r="G130" s="5" t="s">
        <v>742</v>
      </c>
      <c r="H130" s="5" t="str">
        <f>VLOOKUP(LEFT(表1[[#This Row],[发货地址]],3),表3[],2,FALSE)</f>
        <v>东区</v>
      </c>
      <c r="I130" s="14">
        <f>PRODUCT(IF(表1[[#This Row],[销量（本）]]&lt;40,表1[[#This Row],[单价]],表1[[#This Row],[单价]]*0.93),表1[[#This Row],[销量（本）]])</f>
        <v>712</v>
      </c>
    </row>
    <row r="131" spans="1:9" ht="15" x14ac:dyDescent="0.15">
      <c r="A131" s="10" t="s">
        <v>134</v>
      </c>
      <c r="B131" s="8">
        <v>41044</v>
      </c>
      <c r="C131" s="10" t="s">
        <v>3</v>
      </c>
      <c r="D131" s="5" t="s">
        <v>657</v>
      </c>
      <c r="E131" s="6">
        <f>VLOOKUP(表1[[#This Row],[图书名称]],表2[],2,FALSE)</f>
        <v>37.799999999999997</v>
      </c>
      <c r="F131" s="10">
        <v>19</v>
      </c>
      <c r="G131" s="5" t="s">
        <v>743</v>
      </c>
      <c r="H131" s="5" t="str">
        <f>VLOOKUP(LEFT(表1[[#This Row],[发货地址]],3),表3[],2,FALSE)</f>
        <v>南区</v>
      </c>
      <c r="I131" s="14">
        <f>PRODUCT(IF(表1[[#This Row],[销量（本）]]&lt;40,表1[[#This Row],[单价]],表1[[#This Row],[单价]]*0.93),表1[[#This Row],[销量（本）]])</f>
        <v>718.19999999999993</v>
      </c>
    </row>
    <row r="132" spans="1:9" ht="15" x14ac:dyDescent="0.15">
      <c r="A132" s="10" t="s">
        <v>135</v>
      </c>
      <c r="B132" s="8">
        <v>41045</v>
      </c>
      <c r="C132" s="10" t="s">
        <v>3</v>
      </c>
      <c r="D132" s="5" t="s">
        <v>645</v>
      </c>
      <c r="E132" s="6">
        <f>VLOOKUP(表1[[#This Row],[图书名称]],表2[],2,FALSE)</f>
        <v>42.5</v>
      </c>
      <c r="F132" s="10">
        <v>41</v>
      </c>
      <c r="G132" s="5" t="s">
        <v>744</v>
      </c>
      <c r="H132" s="5" t="str">
        <f>VLOOKUP(LEFT(表1[[#This Row],[发货地址]],3),表3[],2,FALSE)</f>
        <v>东区</v>
      </c>
      <c r="I132" s="14">
        <f>PRODUCT(IF(表1[[#This Row],[销量（本）]]&lt;40,表1[[#This Row],[单价]],表1[[#This Row],[单价]]*0.93),表1[[#This Row],[销量（本）]])</f>
        <v>1620.5249999999999</v>
      </c>
    </row>
    <row r="133" spans="1:9" ht="15" x14ac:dyDescent="0.15">
      <c r="A133" s="10" t="s">
        <v>136</v>
      </c>
      <c r="B133" s="8">
        <v>41045</v>
      </c>
      <c r="C133" s="10" t="s">
        <v>3</v>
      </c>
      <c r="D133" s="5" t="s">
        <v>646</v>
      </c>
      <c r="E133" s="6">
        <f>VLOOKUP(表1[[#This Row],[图书名称]],表2[],2,FALSE)</f>
        <v>39.4</v>
      </c>
      <c r="F133" s="10">
        <v>6</v>
      </c>
      <c r="G133" s="5" t="s">
        <v>745</v>
      </c>
      <c r="H133" s="5" t="str">
        <f>VLOOKUP(LEFT(表1[[#This Row],[发货地址]],3),表3[],2,FALSE)</f>
        <v>西区</v>
      </c>
      <c r="I133" s="14">
        <f>PRODUCT(IF(表1[[#This Row],[销量（本）]]&lt;40,表1[[#This Row],[单价]],表1[[#This Row],[单价]]*0.93),表1[[#This Row],[销量（本）]])</f>
        <v>236.39999999999998</v>
      </c>
    </row>
    <row r="134" spans="1:9" ht="15" x14ac:dyDescent="0.15">
      <c r="A134" s="10" t="s">
        <v>137</v>
      </c>
      <c r="B134" s="8">
        <v>41046</v>
      </c>
      <c r="C134" s="10" t="s">
        <v>3</v>
      </c>
      <c r="D134" s="5" t="s">
        <v>644</v>
      </c>
      <c r="E134" s="6">
        <f>VLOOKUP(表1[[#This Row],[图书名称]],表2[],2,FALSE)</f>
        <v>41.3</v>
      </c>
      <c r="F134" s="10">
        <v>36</v>
      </c>
      <c r="G134" s="5" t="s">
        <v>746</v>
      </c>
      <c r="H134" s="5" t="str">
        <f>VLOOKUP(LEFT(表1[[#This Row],[发货地址]],3),表3[],2,FALSE)</f>
        <v>北区</v>
      </c>
      <c r="I134" s="14">
        <f>PRODUCT(IF(表1[[#This Row],[销量（本）]]&lt;40,表1[[#This Row],[单价]],表1[[#This Row],[单价]]*0.93),表1[[#This Row],[销量（本）]])</f>
        <v>1486.8</v>
      </c>
    </row>
    <row r="135" spans="1:9" ht="15" x14ac:dyDescent="0.15">
      <c r="A135" s="10" t="s">
        <v>138</v>
      </c>
      <c r="B135" s="8">
        <v>41047</v>
      </c>
      <c r="C135" s="10" t="s">
        <v>3</v>
      </c>
      <c r="D135" s="5" t="s">
        <v>655</v>
      </c>
      <c r="E135" s="6">
        <f>VLOOKUP(表1[[#This Row],[图书名称]],表2[],2,FALSE)</f>
        <v>43.9</v>
      </c>
      <c r="F135" s="10">
        <v>6</v>
      </c>
      <c r="G135" s="5" t="s">
        <v>747</v>
      </c>
      <c r="H135" s="5" t="str">
        <f>VLOOKUP(LEFT(表1[[#This Row],[发货地址]],3),表3[],2,FALSE)</f>
        <v>东区</v>
      </c>
      <c r="I135" s="14">
        <f>PRODUCT(IF(表1[[#This Row],[销量（本）]]&lt;40,表1[[#This Row],[单价]],表1[[#This Row],[单价]]*0.93),表1[[#This Row],[销量（本）]])</f>
        <v>263.39999999999998</v>
      </c>
    </row>
    <row r="136" spans="1:9" ht="15" x14ac:dyDescent="0.15">
      <c r="A136" s="10" t="s">
        <v>139</v>
      </c>
      <c r="B136" s="8">
        <v>41051</v>
      </c>
      <c r="C136" s="10" t="s">
        <v>4</v>
      </c>
      <c r="D136" s="5" t="s">
        <v>656</v>
      </c>
      <c r="E136" s="6">
        <f>VLOOKUP(表1[[#This Row],[图书名称]],表2[],2,FALSE)</f>
        <v>41.1</v>
      </c>
      <c r="F136" s="10">
        <v>22</v>
      </c>
      <c r="G136" s="5" t="s">
        <v>748</v>
      </c>
      <c r="H136" s="5" t="str">
        <f>VLOOKUP(LEFT(表1[[#This Row],[发货地址]],3),表3[],2,FALSE)</f>
        <v>东区</v>
      </c>
      <c r="I136" s="14">
        <f>PRODUCT(IF(表1[[#This Row],[销量（本）]]&lt;40,表1[[#This Row],[单价]],表1[[#This Row],[单价]]*0.93),表1[[#This Row],[销量（本）]])</f>
        <v>904.2</v>
      </c>
    </row>
    <row r="137" spans="1:9" ht="15" x14ac:dyDescent="0.15">
      <c r="A137" s="10" t="s">
        <v>140</v>
      </c>
      <c r="B137" s="8">
        <v>41052</v>
      </c>
      <c r="C137" s="10" t="s">
        <v>4</v>
      </c>
      <c r="D137" s="5" t="s">
        <v>650</v>
      </c>
      <c r="E137" s="6">
        <f>VLOOKUP(表1[[#This Row],[图书名称]],表2[],2,FALSE)</f>
        <v>39.200000000000003</v>
      </c>
      <c r="F137" s="10">
        <v>34</v>
      </c>
      <c r="G137" s="5" t="s">
        <v>749</v>
      </c>
      <c r="H137" s="5" t="str">
        <f>VLOOKUP(LEFT(表1[[#This Row],[发货地址]],3),表3[],2,FALSE)</f>
        <v>西区</v>
      </c>
      <c r="I137" s="14">
        <f>PRODUCT(IF(表1[[#This Row],[销量（本）]]&lt;40,表1[[#This Row],[单价]],表1[[#This Row],[单价]]*0.93),表1[[#This Row],[销量（本）]])</f>
        <v>1332.8000000000002</v>
      </c>
    </row>
    <row r="138" spans="1:9" ht="15" x14ac:dyDescent="0.15">
      <c r="A138" s="10" t="s">
        <v>141</v>
      </c>
      <c r="B138" s="8">
        <v>41052</v>
      </c>
      <c r="C138" s="10" t="s">
        <v>3</v>
      </c>
      <c r="D138" s="5" t="s">
        <v>666</v>
      </c>
      <c r="E138" s="6">
        <f>VLOOKUP(表1[[#This Row],[图书名称]],表2[],2,FALSE)</f>
        <v>36.299999999999997</v>
      </c>
      <c r="F138" s="10">
        <v>4</v>
      </c>
      <c r="G138" s="5" t="s">
        <v>750</v>
      </c>
      <c r="H138" s="5" t="str">
        <f>VLOOKUP(LEFT(表1[[#This Row],[发货地址]],3),表3[],2,FALSE)</f>
        <v>东区</v>
      </c>
      <c r="I138" s="14">
        <f>PRODUCT(IF(表1[[#This Row],[销量（本）]]&lt;40,表1[[#This Row],[单价]],表1[[#This Row],[单价]]*0.93),表1[[#This Row],[销量（本）]])</f>
        <v>145.19999999999999</v>
      </c>
    </row>
    <row r="139" spans="1:9" ht="15" x14ac:dyDescent="0.15">
      <c r="A139" s="10" t="s">
        <v>142</v>
      </c>
      <c r="B139" s="8">
        <v>41053</v>
      </c>
      <c r="C139" s="10" t="s">
        <v>4</v>
      </c>
      <c r="D139" s="5" t="s">
        <v>651</v>
      </c>
      <c r="E139" s="6">
        <f>VLOOKUP(表1[[#This Row],[图书名称]],表2[],2,FALSE)</f>
        <v>34.9</v>
      </c>
      <c r="F139" s="10">
        <v>43</v>
      </c>
      <c r="G139" s="5" t="s">
        <v>751</v>
      </c>
      <c r="H139" s="5" t="str">
        <f>VLOOKUP(LEFT(表1[[#This Row],[发货地址]],3),表3[],2,FALSE)</f>
        <v>北区</v>
      </c>
      <c r="I139" s="14">
        <f>PRODUCT(IF(表1[[#This Row],[销量（本）]]&lt;40,表1[[#This Row],[单价]],表1[[#This Row],[单价]]*0.93),表1[[#This Row],[销量（本）]])</f>
        <v>1395.6510000000001</v>
      </c>
    </row>
    <row r="140" spans="1:9" ht="15" x14ac:dyDescent="0.15">
      <c r="A140" s="10" t="s">
        <v>143</v>
      </c>
      <c r="B140" s="8">
        <v>41054</v>
      </c>
      <c r="C140" s="10" t="s">
        <v>4</v>
      </c>
      <c r="D140" s="5" t="s">
        <v>652</v>
      </c>
      <c r="E140" s="6">
        <f>VLOOKUP(表1[[#This Row],[图书名称]],表2[],2,FALSE)</f>
        <v>40.5</v>
      </c>
      <c r="F140" s="10">
        <v>33</v>
      </c>
      <c r="G140" s="5" t="s">
        <v>752</v>
      </c>
      <c r="H140" s="5" t="str">
        <f>VLOOKUP(LEFT(表1[[#This Row],[发货地址]],3),表3[],2,FALSE)</f>
        <v>北区</v>
      </c>
      <c r="I140" s="14">
        <f>PRODUCT(IF(表1[[#This Row],[销量（本）]]&lt;40,表1[[#This Row],[单价]],表1[[#This Row],[单价]]*0.93),表1[[#This Row],[销量（本）]])</f>
        <v>1336.5</v>
      </c>
    </row>
    <row r="141" spans="1:9" ht="15" x14ac:dyDescent="0.15">
      <c r="A141" s="10" t="s">
        <v>144</v>
      </c>
      <c r="B141" s="8">
        <v>41054</v>
      </c>
      <c r="C141" s="10" t="s">
        <v>4</v>
      </c>
      <c r="D141" s="5" t="s">
        <v>653</v>
      </c>
      <c r="E141" s="6">
        <f>VLOOKUP(表1[[#This Row],[图书名称]],表2[],2,FALSE)</f>
        <v>44.5</v>
      </c>
      <c r="F141" s="10">
        <v>49</v>
      </c>
      <c r="G141" s="5" t="s">
        <v>668</v>
      </c>
      <c r="H141" s="5" t="str">
        <f>VLOOKUP(LEFT(表1[[#This Row],[发货地址]],3),表3[],2,FALSE)</f>
        <v>南区</v>
      </c>
      <c r="I141" s="14">
        <f>PRODUCT(IF(表1[[#This Row],[销量（本）]]&lt;40,表1[[#This Row],[单价]],表1[[#This Row],[单价]]*0.93),表1[[#This Row],[销量（本）]])</f>
        <v>2027.8650000000002</v>
      </c>
    </row>
    <row r="142" spans="1:9" ht="15" x14ac:dyDescent="0.15">
      <c r="A142" s="10" t="s">
        <v>145</v>
      </c>
      <c r="B142" s="8">
        <v>41055</v>
      </c>
      <c r="C142" s="10" t="s">
        <v>4</v>
      </c>
      <c r="D142" s="5" t="s">
        <v>657</v>
      </c>
      <c r="E142" s="6">
        <f>VLOOKUP(表1[[#This Row],[图书名称]],表2[],2,FALSE)</f>
        <v>37.799999999999997</v>
      </c>
      <c r="F142" s="10">
        <v>17</v>
      </c>
      <c r="G142" s="5" t="s">
        <v>669</v>
      </c>
      <c r="H142" s="5" t="str">
        <f>VLOOKUP(LEFT(表1[[#This Row],[发货地址]],3),表3[],2,FALSE)</f>
        <v>南区</v>
      </c>
      <c r="I142" s="14">
        <f>PRODUCT(IF(表1[[#This Row],[销量（本）]]&lt;40,表1[[#This Row],[单价]],表1[[#This Row],[单价]]*0.93),表1[[#This Row],[销量（本）]])</f>
        <v>642.59999999999991</v>
      </c>
    </row>
    <row r="143" spans="1:9" ht="15" x14ac:dyDescent="0.15">
      <c r="A143" s="10" t="s">
        <v>146</v>
      </c>
      <c r="B143" s="8">
        <v>41057</v>
      </c>
      <c r="C143" s="10" t="s">
        <v>4</v>
      </c>
      <c r="D143" s="5" t="s">
        <v>652</v>
      </c>
      <c r="E143" s="6">
        <f>VLOOKUP(表1[[#This Row],[图书名称]],表2[],2,FALSE)</f>
        <v>40.5</v>
      </c>
      <c r="F143" s="10">
        <v>38</v>
      </c>
      <c r="G143" s="5" t="s">
        <v>670</v>
      </c>
      <c r="H143" s="5" t="str">
        <f>VLOOKUP(LEFT(表1[[#This Row],[发货地址]],3),表3[],2,FALSE)</f>
        <v>东区</v>
      </c>
      <c r="I143" s="14">
        <f>PRODUCT(IF(表1[[#This Row],[销量（本）]]&lt;40,表1[[#This Row],[单价]],表1[[#This Row],[单价]]*0.93),表1[[#This Row],[销量（本）]])</f>
        <v>1539</v>
      </c>
    </row>
    <row r="144" spans="1:9" ht="15" x14ac:dyDescent="0.15">
      <c r="A144" s="10" t="s">
        <v>147</v>
      </c>
      <c r="B144" s="8">
        <v>41058</v>
      </c>
      <c r="C144" s="10" t="s">
        <v>4</v>
      </c>
      <c r="D144" s="5" t="s">
        <v>653</v>
      </c>
      <c r="E144" s="6">
        <f>VLOOKUP(表1[[#This Row],[图书名称]],表2[],2,FALSE)</f>
        <v>44.5</v>
      </c>
      <c r="F144" s="10">
        <v>41</v>
      </c>
      <c r="G144" s="5" t="s">
        <v>671</v>
      </c>
      <c r="H144" s="5" t="str">
        <f>VLOOKUP(LEFT(表1[[#This Row],[发货地址]],3),表3[],2,FALSE)</f>
        <v>东区</v>
      </c>
      <c r="I144" s="14">
        <f>PRODUCT(IF(表1[[#This Row],[销量（本）]]&lt;40,表1[[#This Row],[单价]],表1[[#This Row],[单价]]*0.93),表1[[#This Row],[销量（本）]])</f>
        <v>1696.7850000000003</v>
      </c>
    </row>
    <row r="145" spans="1:9" ht="15" x14ac:dyDescent="0.15">
      <c r="A145" s="10" t="s">
        <v>148</v>
      </c>
      <c r="B145" s="8">
        <v>41058</v>
      </c>
      <c r="C145" s="10" t="s">
        <v>4</v>
      </c>
      <c r="D145" s="5" t="s">
        <v>657</v>
      </c>
      <c r="E145" s="6">
        <f>VLOOKUP(表1[[#This Row],[图书名称]],表2[],2,FALSE)</f>
        <v>37.799999999999997</v>
      </c>
      <c r="F145" s="10">
        <v>31</v>
      </c>
      <c r="G145" s="5" t="s">
        <v>672</v>
      </c>
      <c r="H145" s="5" t="str">
        <f>VLOOKUP(LEFT(表1[[#This Row],[发货地址]],3),表3[],2,FALSE)</f>
        <v>南区</v>
      </c>
      <c r="I145" s="14">
        <f>PRODUCT(IF(表1[[#This Row],[销量（本）]]&lt;40,表1[[#This Row],[单价]],表1[[#This Row],[单价]]*0.93),表1[[#This Row],[销量（本）]])</f>
        <v>1171.8</v>
      </c>
    </row>
    <row r="146" spans="1:9" ht="15" x14ac:dyDescent="0.15">
      <c r="A146" s="10" t="s">
        <v>149</v>
      </c>
      <c r="B146" s="8">
        <v>41059</v>
      </c>
      <c r="C146" s="10" t="s">
        <v>3</v>
      </c>
      <c r="D146" s="5" t="s">
        <v>645</v>
      </c>
      <c r="E146" s="6">
        <f>VLOOKUP(表1[[#This Row],[图书名称]],表2[],2,FALSE)</f>
        <v>42.5</v>
      </c>
      <c r="F146" s="10">
        <v>2</v>
      </c>
      <c r="G146" s="5" t="s">
        <v>673</v>
      </c>
      <c r="H146" s="5" t="str">
        <f>VLOOKUP(LEFT(表1[[#This Row],[发货地址]],3),表3[],2,FALSE)</f>
        <v>西区</v>
      </c>
      <c r="I146" s="14">
        <f>PRODUCT(IF(表1[[#This Row],[销量（本）]]&lt;40,表1[[#This Row],[单价]],表1[[#This Row],[单价]]*0.93),表1[[#This Row],[销量（本）]])</f>
        <v>85</v>
      </c>
    </row>
    <row r="147" spans="1:9" ht="15" x14ac:dyDescent="0.15">
      <c r="A147" s="10" t="s">
        <v>150</v>
      </c>
      <c r="B147" s="8">
        <v>41060</v>
      </c>
      <c r="C147" s="10" t="s">
        <v>2</v>
      </c>
      <c r="D147" s="5" t="s">
        <v>646</v>
      </c>
      <c r="E147" s="6">
        <f>VLOOKUP(表1[[#This Row],[图书名称]],表2[],2,FALSE)</f>
        <v>39.4</v>
      </c>
      <c r="F147" s="10">
        <v>23</v>
      </c>
      <c r="G147" s="5" t="s">
        <v>674</v>
      </c>
      <c r="H147" s="5" t="str">
        <f>VLOOKUP(LEFT(表1[[#This Row],[发货地址]],3),表3[],2,FALSE)</f>
        <v>南区</v>
      </c>
      <c r="I147" s="14">
        <f>PRODUCT(IF(表1[[#This Row],[销量（本）]]&lt;40,表1[[#This Row],[单价]],表1[[#This Row],[单价]]*0.93),表1[[#This Row],[销量（本）]])</f>
        <v>906.19999999999993</v>
      </c>
    </row>
    <row r="148" spans="1:9" ht="15" x14ac:dyDescent="0.15">
      <c r="A148" s="10" t="s">
        <v>151</v>
      </c>
      <c r="B148" s="8">
        <v>41060</v>
      </c>
      <c r="C148" s="10" t="s">
        <v>3</v>
      </c>
      <c r="D148" s="5" t="s">
        <v>644</v>
      </c>
      <c r="E148" s="6">
        <f>VLOOKUP(表1[[#This Row],[图书名称]],表2[],2,FALSE)</f>
        <v>41.3</v>
      </c>
      <c r="F148" s="10">
        <v>44</v>
      </c>
      <c r="G148" s="5" t="s">
        <v>675</v>
      </c>
      <c r="H148" s="5" t="str">
        <f>VLOOKUP(LEFT(表1[[#This Row],[发货地址]],3),表3[],2,FALSE)</f>
        <v>东区</v>
      </c>
      <c r="I148" s="14">
        <f>PRODUCT(IF(表1[[#This Row],[销量（本）]]&lt;40,表1[[#This Row],[单价]],表1[[#This Row],[单价]]*0.93),表1[[#This Row],[销量（本）]])</f>
        <v>1689.9959999999999</v>
      </c>
    </row>
    <row r="149" spans="1:9" ht="15" x14ac:dyDescent="0.15">
      <c r="A149" s="10" t="s">
        <v>152</v>
      </c>
      <c r="B149" s="8">
        <v>41061</v>
      </c>
      <c r="C149" s="10" t="s">
        <v>2</v>
      </c>
      <c r="D149" s="5" t="s">
        <v>655</v>
      </c>
      <c r="E149" s="6">
        <f>VLOOKUP(表1[[#This Row],[图书名称]],表2[],2,FALSE)</f>
        <v>43.9</v>
      </c>
      <c r="F149" s="10">
        <v>10</v>
      </c>
      <c r="G149" s="5" t="s">
        <v>676</v>
      </c>
      <c r="H149" s="5" t="str">
        <f>VLOOKUP(LEFT(表1[[#This Row],[发货地址]],3),表3[],2,FALSE)</f>
        <v>北区</v>
      </c>
      <c r="I149" s="14">
        <f>PRODUCT(IF(表1[[#This Row],[销量（本）]]&lt;40,表1[[#This Row],[单价]],表1[[#This Row],[单价]]*0.93),表1[[#This Row],[销量（本）]])</f>
        <v>439</v>
      </c>
    </row>
    <row r="150" spans="1:9" ht="15" x14ac:dyDescent="0.15">
      <c r="A150" s="10" t="s">
        <v>153</v>
      </c>
      <c r="B150" s="8">
        <v>41062</v>
      </c>
      <c r="C150" s="10" t="s">
        <v>3</v>
      </c>
      <c r="D150" s="5" t="s">
        <v>656</v>
      </c>
      <c r="E150" s="6">
        <f>VLOOKUP(表1[[#This Row],[图书名称]],表2[],2,FALSE)</f>
        <v>41.1</v>
      </c>
      <c r="F150" s="10">
        <v>16</v>
      </c>
      <c r="G150" s="5" t="s">
        <v>677</v>
      </c>
      <c r="H150" s="5" t="str">
        <f>VLOOKUP(LEFT(表1[[#This Row],[发货地址]],3),表3[],2,FALSE)</f>
        <v>北区</v>
      </c>
      <c r="I150" s="14">
        <f>PRODUCT(IF(表1[[#This Row],[销量（本）]]&lt;40,表1[[#This Row],[单价]],表1[[#This Row],[单价]]*0.93),表1[[#This Row],[销量（本）]])</f>
        <v>657.6</v>
      </c>
    </row>
    <row r="151" spans="1:9" ht="15" x14ac:dyDescent="0.15">
      <c r="A151" s="10" t="s">
        <v>154</v>
      </c>
      <c r="B151" s="8">
        <v>41064</v>
      </c>
      <c r="C151" s="10" t="s">
        <v>4</v>
      </c>
      <c r="D151" s="5" t="s">
        <v>650</v>
      </c>
      <c r="E151" s="6">
        <f>VLOOKUP(表1[[#This Row],[图书名称]],表2[],2,FALSE)</f>
        <v>39.200000000000003</v>
      </c>
      <c r="F151" s="10">
        <v>36</v>
      </c>
      <c r="G151" s="5" t="s">
        <v>678</v>
      </c>
      <c r="H151" s="5" t="str">
        <f>VLOOKUP(LEFT(表1[[#This Row],[发货地址]],3),表3[],2,FALSE)</f>
        <v>西区</v>
      </c>
      <c r="I151" s="14">
        <f>PRODUCT(IF(表1[[#This Row],[销量（本）]]&lt;40,表1[[#This Row],[单价]],表1[[#This Row],[单价]]*0.93),表1[[#This Row],[销量（本）]])</f>
        <v>1411.2</v>
      </c>
    </row>
    <row r="152" spans="1:9" ht="15" x14ac:dyDescent="0.15">
      <c r="A152" s="10" t="s">
        <v>155</v>
      </c>
      <c r="B152" s="8">
        <v>41065</v>
      </c>
      <c r="C152" s="10" t="s">
        <v>4</v>
      </c>
      <c r="D152" s="5" t="s">
        <v>666</v>
      </c>
      <c r="E152" s="6">
        <f>VLOOKUP(表1[[#This Row],[图书名称]],表2[],2,FALSE)</f>
        <v>36.299999999999997</v>
      </c>
      <c r="F152" s="10">
        <v>6</v>
      </c>
      <c r="G152" s="5" t="s">
        <v>679</v>
      </c>
      <c r="H152" s="5" t="str">
        <f>VLOOKUP(LEFT(表1[[#This Row],[发货地址]],3),表3[],2,FALSE)</f>
        <v>西区</v>
      </c>
      <c r="I152" s="14">
        <f>PRODUCT(IF(表1[[#This Row],[销量（本）]]&lt;40,表1[[#This Row],[单价]],表1[[#This Row],[单价]]*0.93),表1[[#This Row],[销量（本）]])</f>
        <v>217.79999999999998</v>
      </c>
    </row>
    <row r="153" spans="1:9" ht="15" x14ac:dyDescent="0.15">
      <c r="A153" s="10" t="s">
        <v>156</v>
      </c>
      <c r="B153" s="8">
        <v>41067</v>
      </c>
      <c r="C153" s="10" t="s">
        <v>2</v>
      </c>
      <c r="D153" s="5" t="s">
        <v>651</v>
      </c>
      <c r="E153" s="6">
        <f>VLOOKUP(表1[[#This Row],[图书名称]],表2[],2,FALSE)</f>
        <v>34.9</v>
      </c>
      <c r="F153" s="10">
        <v>5</v>
      </c>
      <c r="G153" s="5" t="s">
        <v>680</v>
      </c>
      <c r="H153" s="5" t="str">
        <f>VLOOKUP(LEFT(表1[[#This Row],[发货地址]],3),表3[],2,FALSE)</f>
        <v>北区</v>
      </c>
      <c r="I153" s="14">
        <f>PRODUCT(IF(表1[[#This Row],[销量（本）]]&lt;40,表1[[#This Row],[单价]],表1[[#This Row],[单价]]*0.93),表1[[#This Row],[销量（本）]])</f>
        <v>174.5</v>
      </c>
    </row>
    <row r="154" spans="1:9" ht="15" x14ac:dyDescent="0.15">
      <c r="A154" s="10" t="s">
        <v>157</v>
      </c>
      <c r="B154" s="8">
        <v>41067</v>
      </c>
      <c r="C154" s="10" t="s">
        <v>2</v>
      </c>
      <c r="D154" s="5" t="s">
        <v>652</v>
      </c>
      <c r="E154" s="6">
        <f>VLOOKUP(表1[[#This Row],[图书名称]],表2[],2,FALSE)</f>
        <v>40.5</v>
      </c>
      <c r="F154" s="10">
        <v>25</v>
      </c>
      <c r="G154" s="5" t="s">
        <v>681</v>
      </c>
      <c r="H154" s="5" t="str">
        <f>VLOOKUP(LEFT(表1[[#This Row],[发货地址]],3),表3[],2,FALSE)</f>
        <v>西区</v>
      </c>
      <c r="I154" s="14">
        <f>PRODUCT(IF(表1[[#This Row],[销量（本）]]&lt;40,表1[[#This Row],[单价]],表1[[#This Row],[单价]]*0.93),表1[[#This Row],[销量（本）]])</f>
        <v>1012.5</v>
      </c>
    </row>
    <row r="155" spans="1:9" ht="15" x14ac:dyDescent="0.15">
      <c r="A155" s="10" t="s">
        <v>158</v>
      </c>
      <c r="B155" s="8">
        <v>41068</v>
      </c>
      <c r="C155" s="10" t="s">
        <v>2</v>
      </c>
      <c r="D155" s="5" t="s">
        <v>653</v>
      </c>
      <c r="E155" s="6">
        <f>VLOOKUP(表1[[#This Row],[图书名称]],表2[],2,FALSE)</f>
        <v>44.5</v>
      </c>
      <c r="F155" s="10">
        <v>15</v>
      </c>
      <c r="G155" s="5" t="s">
        <v>682</v>
      </c>
      <c r="H155" s="5" t="str">
        <f>VLOOKUP(LEFT(表1[[#This Row],[发货地址]],3),表3[],2,FALSE)</f>
        <v>北区</v>
      </c>
      <c r="I155" s="14">
        <f>PRODUCT(IF(表1[[#This Row],[销量（本）]]&lt;40,表1[[#This Row],[单价]],表1[[#This Row],[单价]]*0.93),表1[[#This Row],[销量（本）]])</f>
        <v>667.5</v>
      </c>
    </row>
    <row r="156" spans="1:9" ht="15" x14ac:dyDescent="0.15">
      <c r="A156" s="10" t="s">
        <v>159</v>
      </c>
      <c r="B156" s="8">
        <v>41069</v>
      </c>
      <c r="C156" s="10" t="s">
        <v>2</v>
      </c>
      <c r="D156" s="5" t="s">
        <v>657</v>
      </c>
      <c r="E156" s="6">
        <f>VLOOKUP(表1[[#This Row],[图书名称]],表2[],2,FALSE)</f>
        <v>37.799999999999997</v>
      </c>
      <c r="F156" s="10">
        <v>14</v>
      </c>
      <c r="G156" s="5" t="s">
        <v>683</v>
      </c>
      <c r="H156" s="5" t="str">
        <f>VLOOKUP(LEFT(表1[[#This Row],[发货地址]],3),表3[],2,FALSE)</f>
        <v>东区</v>
      </c>
      <c r="I156" s="14">
        <f>PRODUCT(IF(表1[[#This Row],[销量（本）]]&lt;40,表1[[#This Row],[单价]],表1[[#This Row],[单价]]*0.93),表1[[#This Row],[销量（本）]])</f>
        <v>529.19999999999993</v>
      </c>
    </row>
    <row r="157" spans="1:9" ht="15" x14ac:dyDescent="0.15">
      <c r="A157" s="10" t="s">
        <v>160</v>
      </c>
      <c r="B157" s="8">
        <v>41071</v>
      </c>
      <c r="C157" s="10" t="s">
        <v>2</v>
      </c>
      <c r="D157" s="5" t="s">
        <v>644</v>
      </c>
      <c r="E157" s="6">
        <f>VLOOKUP(表1[[#This Row],[图书名称]],表2[],2,FALSE)</f>
        <v>41.3</v>
      </c>
      <c r="F157" s="10">
        <v>15</v>
      </c>
      <c r="G157" s="5" t="s">
        <v>684</v>
      </c>
      <c r="H157" s="5" t="str">
        <f>VLOOKUP(LEFT(表1[[#This Row],[发货地址]],3),表3[],2,FALSE)</f>
        <v>东区</v>
      </c>
      <c r="I157" s="14">
        <f>PRODUCT(IF(表1[[#This Row],[销量（本）]]&lt;40,表1[[#This Row],[单价]],表1[[#This Row],[单价]]*0.93),表1[[#This Row],[销量（本）]])</f>
        <v>619.5</v>
      </c>
    </row>
    <row r="158" spans="1:9" ht="15" x14ac:dyDescent="0.15">
      <c r="A158" s="10" t="s">
        <v>161</v>
      </c>
      <c r="B158" s="8">
        <v>41073</v>
      </c>
      <c r="C158" s="10" t="s">
        <v>2</v>
      </c>
      <c r="D158" s="5" t="s">
        <v>655</v>
      </c>
      <c r="E158" s="6">
        <f>VLOOKUP(表1[[#This Row],[图书名称]],表2[],2,FALSE)</f>
        <v>43.9</v>
      </c>
      <c r="F158" s="10">
        <v>18</v>
      </c>
      <c r="G158" s="5" t="s">
        <v>685</v>
      </c>
      <c r="H158" s="5" t="str">
        <f>VLOOKUP(LEFT(表1[[#This Row],[发货地址]],3),表3[],2,FALSE)</f>
        <v>北区</v>
      </c>
      <c r="I158" s="14">
        <f>PRODUCT(IF(表1[[#This Row],[销量（本）]]&lt;40,表1[[#This Row],[单价]],表1[[#This Row],[单价]]*0.93),表1[[#This Row],[销量（本）]])</f>
        <v>790.19999999999993</v>
      </c>
    </row>
    <row r="159" spans="1:9" ht="15" x14ac:dyDescent="0.15">
      <c r="A159" s="10" t="s">
        <v>162</v>
      </c>
      <c r="B159" s="8">
        <v>41074</v>
      </c>
      <c r="C159" s="10" t="s">
        <v>3</v>
      </c>
      <c r="D159" s="5" t="s">
        <v>656</v>
      </c>
      <c r="E159" s="6">
        <f>VLOOKUP(表1[[#This Row],[图书名称]],表2[],2,FALSE)</f>
        <v>41.1</v>
      </c>
      <c r="F159" s="10">
        <v>5</v>
      </c>
      <c r="G159" s="5" t="s">
        <v>686</v>
      </c>
      <c r="H159" s="5" t="str">
        <f>VLOOKUP(LEFT(表1[[#This Row],[发货地址]],3),表3[],2,FALSE)</f>
        <v>南区</v>
      </c>
      <c r="I159" s="14">
        <f>PRODUCT(IF(表1[[#This Row],[销量（本）]]&lt;40,表1[[#This Row],[单价]],表1[[#This Row],[单价]]*0.93),表1[[#This Row],[销量（本）]])</f>
        <v>205.5</v>
      </c>
    </row>
    <row r="160" spans="1:9" ht="15" x14ac:dyDescent="0.15">
      <c r="A160" s="10" t="s">
        <v>163</v>
      </c>
      <c r="B160" s="8">
        <v>41074</v>
      </c>
      <c r="C160" s="10" t="s">
        <v>2</v>
      </c>
      <c r="D160" s="5" t="s">
        <v>650</v>
      </c>
      <c r="E160" s="6">
        <f>VLOOKUP(表1[[#This Row],[图书名称]],表2[],2,FALSE)</f>
        <v>39.200000000000003</v>
      </c>
      <c r="F160" s="10">
        <v>41</v>
      </c>
      <c r="G160" s="5" t="s">
        <v>687</v>
      </c>
      <c r="H160" s="5" t="str">
        <f>VLOOKUP(LEFT(表1[[#This Row],[发货地址]],3),表3[],2,FALSE)</f>
        <v>南区</v>
      </c>
      <c r="I160" s="14">
        <f>PRODUCT(IF(表1[[#This Row],[销量（本）]]&lt;40,表1[[#This Row],[单价]],表1[[#This Row],[单价]]*0.93),表1[[#This Row],[销量（本）]])</f>
        <v>1494.6960000000001</v>
      </c>
    </row>
    <row r="161" spans="1:9" ht="15" x14ac:dyDescent="0.15">
      <c r="A161" s="10" t="s">
        <v>164</v>
      </c>
      <c r="B161" s="8">
        <v>41075</v>
      </c>
      <c r="C161" s="10" t="s">
        <v>3</v>
      </c>
      <c r="D161" s="5" t="s">
        <v>666</v>
      </c>
      <c r="E161" s="6">
        <f>VLOOKUP(表1[[#This Row],[图书名称]],表2[],2,FALSE)</f>
        <v>36.299999999999997</v>
      </c>
      <c r="F161" s="10">
        <v>49</v>
      </c>
      <c r="G161" s="5" t="s">
        <v>688</v>
      </c>
      <c r="H161" s="5" t="str">
        <f>VLOOKUP(LEFT(表1[[#This Row],[发货地址]],3),表3[],2,FALSE)</f>
        <v>南区</v>
      </c>
      <c r="I161" s="14">
        <f>PRODUCT(IF(表1[[#This Row],[销量（本）]]&lt;40,表1[[#This Row],[单价]],表1[[#This Row],[单价]]*0.93),表1[[#This Row],[销量（本）]])</f>
        <v>1654.191</v>
      </c>
    </row>
    <row r="162" spans="1:9" ht="15" x14ac:dyDescent="0.15">
      <c r="A162" s="10" t="s">
        <v>165</v>
      </c>
      <c r="B162" s="8">
        <v>41075</v>
      </c>
      <c r="C162" s="10" t="s">
        <v>2</v>
      </c>
      <c r="D162" s="5" t="s">
        <v>651</v>
      </c>
      <c r="E162" s="6">
        <f>VLOOKUP(表1[[#This Row],[图书名称]],表2[],2,FALSE)</f>
        <v>34.9</v>
      </c>
      <c r="F162" s="10">
        <v>50</v>
      </c>
      <c r="G162" s="5" t="s">
        <v>689</v>
      </c>
      <c r="H162" s="5" t="str">
        <f>VLOOKUP(LEFT(表1[[#This Row],[发货地址]],3),表3[],2,FALSE)</f>
        <v>东区</v>
      </c>
      <c r="I162" s="14">
        <f>PRODUCT(IF(表1[[#This Row],[销量（本）]]&lt;40,表1[[#This Row],[单价]],表1[[#This Row],[单价]]*0.93),表1[[#This Row],[销量（本）]])</f>
        <v>1622.8500000000001</v>
      </c>
    </row>
    <row r="163" spans="1:9" ht="15" x14ac:dyDescent="0.15">
      <c r="A163" s="10" t="s">
        <v>166</v>
      </c>
      <c r="B163" s="8">
        <v>41076</v>
      </c>
      <c r="C163" s="10" t="s">
        <v>3</v>
      </c>
      <c r="D163" s="5" t="s">
        <v>652</v>
      </c>
      <c r="E163" s="6">
        <f>VLOOKUP(表1[[#This Row],[图书名称]],表2[],2,FALSE)</f>
        <v>40.5</v>
      </c>
      <c r="F163" s="10">
        <v>19</v>
      </c>
      <c r="G163" s="5" t="s">
        <v>690</v>
      </c>
      <c r="H163" s="5" t="str">
        <f>VLOOKUP(LEFT(表1[[#This Row],[发货地址]],3),表3[],2,FALSE)</f>
        <v>北区</v>
      </c>
      <c r="I163" s="14">
        <f>PRODUCT(IF(表1[[#This Row],[销量（本）]]&lt;40,表1[[#This Row],[单价]],表1[[#This Row],[单价]]*0.93),表1[[#This Row],[销量（本）]])</f>
        <v>769.5</v>
      </c>
    </row>
    <row r="164" spans="1:9" ht="15" x14ac:dyDescent="0.15">
      <c r="A164" s="10" t="s">
        <v>167</v>
      </c>
      <c r="B164" s="8">
        <v>41078</v>
      </c>
      <c r="C164" s="10" t="s">
        <v>2</v>
      </c>
      <c r="D164" s="5" t="s">
        <v>653</v>
      </c>
      <c r="E164" s="6">
        <f>VLOOKUP(表1[[#This Row],[图书名称]],表2[],2,FALSE)</f>
        <v>44.5</v>
      </c>
      <c r="F164" s="10">
        <v>37</v>
      </c>
      <c r="G164" s="5" t="s">
        <v>713</v>
      </c>
      <c r="H164" s="5" t="str">
        <f>VLOOKUP(LEFT(表1[[#This Row],[发货地址]],3),表3[],2,FALSE)</f>
        <v>北区</v>
      </c>
      <c r="I164" s="14">
        <f>PRODUCT(IF(表1[[#This Row],[销量（本）]]&lt;40,表1[[#This Row],[单价]],表1[[#This Row],[单价]]*0.93),表1[[#This Row],[销量（本）]])</f>
        <v>1646.5</v>
      </c>
    </row>
    <row r="165" spans="1:9" ht="15" x14ac:dyDescent="0.15">
      <c r="A165" s="10" t="s">
        <v>168</v>
      </c>
      <c r="B165" s="8">
        <v>41079</v>
      </c>
      <c r="C165" s="10" t="s">
        <v>3</v>
      </c>
      <c r="D165" s="5" t="s">
        <v>657</v>
      </c>
      <c r="E165" s="6">
        <f>VLOOKUP(表1[[#This Row],[图书名称]],表2[],2,FALSE)</f>
        <v>37.799999999999997</v>
      </c>
      <c r="F165" s="10">
        <v>50</v>
      </c>
      <c r="G165" s="5" t="s">
        <v>714</v>
      </c>
      <c r="H165" s="5" t="str">
        <f>VLOOKUP(LEFT(表1[[#This Row],[发货地址]],3),表3[],2,FALSE)</f>
        <v>东区</v>
      </c>
      <c r="I165" s="14">
        <f>PRODUCT(IF(表1[[#This Row],[销量（本）]]&lt;40,表1[[#This Row],[单价]],表1[[#This Row],[单价]]*0.93),表1[[#This Row],[销量（本）]])</f>
        <v>1757.6999999999998</v>
      </c>
    </row>
    <row r="166" spans="1:9" ht="15" x14ac:dyDescent="0.15">
      <c r="A166" s="10" t="s">
        <v>169</v>
      </c>
      <c r="B166" s="8">
        <v>41079</v>
      </c>
      <c r="C166" s="10" t="s">
        <v>3</v>
      </c>
      <c r="D166" s="5" t="s">
        <v>645</v>
      </c>
      <c r="E166" s="6">
        <f>VLOOKUP(表1[[#This Row],[图书名称]],表2[],2,FALSE)</f>
        <v>42.5</v>
      </c>
      <c r="F166" s="10">
        <v>2</v>
      </c>
      <c r="G166" s="5" t="s">
        <v>715</v>
      </c>
      <c r="H166" s="5" t="str">
        <f>VLOOKUP(LEFT(表1[[#This Row],[发货地址]],3),表3[],2,FALSE)</f>
        <v>东区</v>
      </c>
      <c r="I166" s="14">
        <f>PRODUCT(IF(表1[[#This Row],[销量（本）]]&lt;40,表1[[#This Row],[单价]],表1[[#This Row],[单价]]*0.93),表1[[#This Row],[销量（本）]])</f>
        <v>85</v>
      </c>
    </row>
    <row r="167" spans="1:9" ht="15" x14ac:dyDescent="0.15">
      <c r="A167" s="10" t="s">
        <v>170</v>
      </c>
      <c r="B167" s="8">
        <v>41080</v>
      </c>
      <c r="C167" s="10" t="s">
        <v>3</v>
      </c>
      <c r="D167" s="5" t="s">
        <v>646</v>
      </c>
      <c r="E167" s="6">
        <f>VLOOKUP(表1[[#This Row],[图书名称]],表2[],2,FALSE)</f>
        <v>39.4</v>
      </c>
      <c r="F167" s="10">
        <v>39</v>
      </c>
      <c r="G167" s="5" t="s">
        <v>716</v>
      </c>
      <c r="H167" s="5" t="str">
        <f>VLOOKUP(LEFT(表1[[#This Row],[发货地址]],3),表3[],2,FALSE)</f>
        <v>北区</v>
      </c>
      <c r="I167" s="14">
        <f>PRODUCT(IF(表1[[#This Row],[销量（本）]]&lt;40,表1[[#This Row],[单价]],表1[[#This Row],[单价]]*0.93),表1[[#This Row],[销量（本）]])</f>
        <v>1536.6</v>
      </c>
    </row>
    <row r="168" spans="1:9" ht="15" x14ac:dyDescent="0.15">
      <c r="A168" s="10" t="s">
        <v>171</v>
      </c>
      <c r="B168" s="8">
        <v>41080</v>
      </c>
      <c r="C168" s="10" t="s">
        <v>3</v>
      </c>
      <c r="D168" s="5" t="s">
        <v>654</v>
      </c>
      <c r="E168" s="6">
        <f>VLOOKUP(表1[[#This Row],[图书名称]],表2[],2,FALSE)</f>
        <v>36.799999999999997</v>
      </c>
      <c r="F168" s="10">
        <v>43</v>
      </c>
      <c r="G168" s="5" t="s">
        <v>717</v>
      </c>
      <c r="H168" s="5" t="str">
        <f>VLOOKUP(LEFT(表1[[#This Row],[发货地址]],3),表3[],2,FALSE)</f>
        <v>北区</v>
      </c>
      <c r="I168" s="14">
        <f>PRODUCT(IF(表1[[#This Row],[销量（本）]]&lt;40,表1[[#This Row],[单价]],表1[[#This Row],[单价]]*0.93),表1[[#This Row],[销量（本）]])</f>
        <v>1471.6319999999998</v>
      </c>
    </row>
    <row r="169" spans="1:9" ht="15" x14ac:dyDescent="0.15">
      <c r="A169" s="10" t="s">
        <v>172</v>
      </c>
      <c r="B169" s="8">
        <v>41081</v>
      </c>
      <c r="C169" s="10" t="s">
        <v>3</v>
      </c>
      <c r="D169" s="5" t="s">
        <v>658</v>
      </c>
      <c r="E169" s="6">
        <f>VLOOKUP(表1[[#This Row],[图书名称]],表2[],2,FALSE)</f>
        <v>43.2</v>
      </c>
      <c r="F169" s="10">
        <v>13</v>
      </c>
      <c r="G169" s="5" t="s">
        <v>718</v>
      </c>
      <c r="H169" s="5" t="str">
        <f>VLOOKUP(LEFT(表1[[#This Row],[发货地址]],3),表3[],2,FALSE)</f>
        <v>北区</v>
      </c>
      <c r="I169" s="14">
        <f>PRODUCT(IF(表1[[#This Row],[销量（本）]]&lt;40,表1[[#This Row],[单价]],表1[[#This Row],[单价]]*0.93),表1[[#This Row],[销量（本）]])</f>
        <v>561.6</v>
      </c>
    </row>
    <row r="170" spans="1:9" ht="15" x14ac:dyDescent="0.15">
      <c r="A170" s="10" t="s">
        <v>173</v>
      </c>
      <c r="B170" s="8">
        <v>41082</v>
      </c>
      <c r="C170" s="10" t="s">
        <v>4</v>
      </c>
      <c r="D170" s="5" t="s">
        <v>647</v>
      </c>
      <c r="E170" s="6">
        <f>VLOOKUP(表1[[#This Row],[图书名称]],表2[],2,FALSE)</f>
        <v>39.799999999999997</v>
      </c>
      <c r="F170" s="10">
        <v>15</v>
      </c>
      <c r="G170" s="5" t="s">
        <v>719</v>
      </c>
      <c r="H170" s="5" t="str">
        <f>VLOOKUP(LEFT(表1[[#This Row],[发货地址]],3),表3[],2,FALSE)</f>
        <v>东区</v>
      </c>
      <c r="I170" s="14">
        <f>PRODUCT(IF(表1[[#This Row],[销量（本）]]&lt;40,表1[[#This Row],[单价]],表1[[#This Row],[单价]]*0.93),表1[[#This Row],[销量（本）]])</f>
        <v>597</v>
      </c>
    </row>
    <row r="171" spans="1:9" ht="15" x14ac:dyDescent="0.15">
      <c r="A171" s="10" t="s">
        <v>174</v>
      </c>
      <c r="B171" s="8">
        <v>41082</v>
      </c>
      <c r="C171" s="10" t="s">
        <v>3</v>
      </c>
      <c r="D171" s="5" t="s">
        <v>648</v>
      </c>
      <c r="E171" s="6">
        <f>VLOOKUP(表1[[#This Row],[图书名称]],表2[],2,FALSE)</f>
        <v>40.6</v>
      </c>
      <c r="F171" s="10">
        <v>42</v>
      </c>
      <c r="G171" s="5" t="s">
        <v>720</v>
      </c>
      <c r="H171" s="5" t="str">
        <f>VLOOKUP(LEFT(表1[[#This Row],[发货地址]],3),表3[],2,FALSE)</f>
        <v>东区</v>
      </c>
      <c r="I171" s="14">
        <f>PRODUCT(IF(表1[[#This Row],[销量（本）]]&lt;40,表1[[#This Row],[单价]],表1[[#This Row],[单价]]*0.93),表1[[#This Row],[销量（本）]])</f>
        <v>1585.836</v>
      </c>
    </row>
    <row r="172" spans="1:9" ht="15" x14ac:dyDescent="0.15">
      <c r="A172" s="10" t="s">
        <v>175</v>
      </c>
      <c r="B172" s="8">
        <v>41083</v>
      </c>
      <c r="C172" s="10" t="s">
        <v>4</v>
      </c>
      <c r="D172" s="5" t="s">
        <v>649</v>
      </c>
      <c r="E172" s="6">
        <f>VLOOKUP(表1[[#This Row],[图书名称]],表2[],2,FALSE)</f>
        <v>38.6</v>
      </c>
      <c r="F172" s="10">
        <v>42</v>
      </c>
      <c r="G172" s="5" t="s">
        <v>721</v>
      </c>
      <c r="H172" s="5" t="str">
        <f>VLOOKUP(LEFT(表1[[#This Row],[发货地址]],3),表3[],2,FALSE)</f>
        <v>南区</v>
      </c>
      <c r="I172" s="14">
        <f>PRODUCT(IF(表1[[#This Row],[销量（本）]]&lt;40,表1[[#This Row],[单价]],表1[[#This Row],[单价]]*0.93),表1[[#This Row],[销量（本）]])</f>
        <v>1507.7160000000001</v>
      </c>
    </row>
    <row r="173" spans="1:9" ht="15" x14ac:dyDescent="0.15">
      <c r="A173" s="10" t="s">
        <v>176</v>
      </c>
      <c r="B173" s="8">
        <v>41085</v>
      </c>
      <c r="C173" s="10" t="s">
        <v>3</v>
      </c>
      <c r="D173" s="5" t="s">
        <v>659</v>
      </c>
      <c r="E173" s="6">
        <f>VLOOKUP(表1[[#This Row],[图书名称]],表2[],2,FALSE)</f>
        <v>39.299999999999997</v>
      </c>
      <c r="F173" s="10">
        <v>21</v>
      </c>
      <c r="G173" s="5" t="s">
        <v>722</v>
      </c>
      <c r="H173" s="5" t="str">
        <f>VLOOKUP(LEFT(表1[[#This Row],[发货地址]],3),表3[],2,FALSE)</f>
        <v>北区</v>
      </c>
      <c r="I173" s="14">
        <f>PRODUCT(IF(表1[[#This Row],[销量（本）]]&lt;40,表1[[#This Row],[单价]],表1[[#This Row],[单价]]*0.93),表1[[#This Row],[销量（本）]])</f>
        <v>825.3</v>
      </c>
    </row>
    <row r="174" spans="1:9" ht="15" x14ac:dyDescent="0.15">
      <c r="A174" s="10" t="s">
        <v>177</v>
      </c>
      <c r="B174" s="8">
        <v>41086</v>
      </c>
      <c r="C174" s="10" t="s">
        <v>2</v>
      </c>
      <c r="D174" s="5" t="s">
        <v>644</v>
      </c>
      <c r="E174" s="6">
        <f>VLOOKUP(表1[[#This Row],[图书名称]],表2[],2,FALSE)</f>
        <v>41.3</v>
      </c>
      <c r="F174" s="10">
        <v>41</v>
      </c>
      <c r="G174" s="5" t="s">
        <v>723</v>
      </c>
      <c r="H174" s="5" t="str">
        <f>VLOOKUP(LEFT(表1[[#This Row],[发货地址]],3),表3[],2,FALSE)</f>
        <v>南区</v>
      </c>
      <c r="I174" s="14">
        <f>PRODUCT(IF(表1[[#This Row],[销量（本）]]&lt;40,表1[[#This Row],[单价]],表1[[#This Row],[单价]]*0.93),表1[[#This Row],[销量（本）]])</f>
        <v>1574.769</v>
      </c>
    </row>
    <row r="175" spans="1:9" ht="15" x14ac:dyDescent="0.15">
      <c r="A175" s="10" t="s">
        <v>178</v>
      </c>
      <c r="B175" s="8">
        <v>41087</v>
      </c>
      <c r="C175" s="10" t="s">
        <v>2</v>
      </c>
      <c r="D175" s="5" t="s">
        <v>655</v>
      </c>
      <c r="E175" s="6">
        <f>VLOOKUP(表1[[#This Row],[图书名称]],表2[],2,FALSE)</f>
        <v>43.9</v>
      </c>
      <c r="F175" s="10">
        <v>10</v>
      </c>
      <c r="G175" s="5" t="s">
        <v>792</v>
      </c>
      <c r="H175" s="5" t="str">
        <f>VLOOKUP(LEFT(表1[[#This Row],[发货地址]],3),表3[],2,FALSE)</f>
        <v>北区</v>
      </c>
      <c r="I175" s="14">
        <f>PRODUCT(IF(表1[[#This Row],[销量（本）]]&lt;40,表1[[#This Row],[单价]],表1[[#This Row],[单价]]*0.93),表1[[#This Row],[销量（本）]])</f>
        <v>439</v>
      </c>
    </row>
    <row r="176" spans="1:9" ht="15" x14ac:dyDescent="0.15">
      <c r="A176" s="10" t="s">
        <v>179</v>
      </c>
      <c r="B176" s="8">
        <v>41087</v>
      </c>
      <c r="C176" s="10" t="s">
        <v>2</v>
      </c>
      <c r="D176" s="5" t="s">
        <v>656</v>
      </c>
      <c r="E176" s="6">
        <f>VLOOKUP(表1[[#This Row],[图书名称]],表2[],2,FALSE)</f>
        <v>41.1</v>
      </c>
      <c r="F176" s="10">
        <v>15</v>
      </c>
      <c r="G176" s="5" t="s">
        <v>790</v>
      </c>
      <c r="H176" s="5" t="str">
        <f>VLOOKUP(LEFT(表1[[#This Row],[发货地址]],3),表3[],2,FALSE)</f>
        <v>东区</v>
      </c>
      <c r="I176" s="14">
        <f>PRODUCT(IF(表1[[#This Row],[销量（本）]]&lt;40,表1[[#This Row],[单价]],表1[[#This Row],[单价]]*0.93),表1[[#This Row],[销量（本）]])</f>
        <v>616.5</v>
      </c>
    </row>
    <row r="177" spans="1:9" ht="15" x14ac:dyDescent="0.15">
      <c r="A177" s="10" t="s">
        <v>180</v>
      </c>
      <c r="B177" s="8">
        <v>41088</v>
      </c>
      <c r="C177" s="10" t="s">
        <v>2</v>
      </c>
      <c r="D177" s="5" t="s">
        <v>650</v>
      </c>
      <c r="E177" s="6">
        <f>VLOOKUP(表1[[#This Row],[图书名称]],表2[],2,FALSE)</f>
        <v>39.200000000000003</v>
      </c>
      <c r="F177" s="10">
        <v>6</v>
      </c>
      <c r="G177" s="5" t="s">
        <v>724</v>
      </c>
      <c r="H177" s="5" t="str">
        <f>VLOOKUP(LEFT(表1[[#This Row],[发货地址]],3),表3[],2,FALSE)</f>
        <v>北区</v>
      </c>
      <c r="I177" s="14">
        <f>PRODUCT(IF(表1[[#This Row],[销量（本）]]&lt;40,表1[[#This Row],[单价]],表1[[#This Row],[单价]]*0.93),表1[[#This Row],[销量（本）]])</f>
        <v>235.20000000000002</v>
      </c>
    </row>
    <row r="178" spans="1:9" ht="15" x14ac:dyDescent="0.15">
      <c r="A178" s="10" t="s">
        <v>181</v>
      </c>
      <c r="B178" s="8">
        <v>41088</v>
      </c>
      <c r="C178" s="10" t="s">
        <v>2</v>
      </c>
      <c r="D178" s="5" t="s">
        <v>666</v>
      </c>
      <c r="E178" s="6">
        <f>VLOOKUP(表1[[#This Row],[图书名称]],表2[],2,FALSE)</f>
        <v>36.299999999999997</v>
      </c>
      <c r="F178" s="10">
        <v>29</v>
      </c>
      <c r="G178" s="5" t="s">
        <v>725</v>
      </c>
      <c r="H178" s="5" t="str">
        <f>VLOOKUP(LEFT(表1[[#This Row],[发货地址]],3),表3[],2,FALSE)</f>
        <v>东区</v>
      </c>
      <c r="I178" s="14">
        <f>PRODUCT(IF(表1[[#This Row],[销量（本）]]&lt;40,表1[[#This Row],[单价]],表1[[#This Row],[单价]]*0.93),表1[[#This Row],[销量（本）]])</f>
        <v>1052.6999999999998</v>
      </c>
    </row>
    <row r="179" spans="1:9" ht="15" x14ac:dyDescent="0.15">
      <c r="A179" s="10" t="s">
        <v>182</v>
      </c>
      <c r="B179" s="8">
        <v>41089</v>
      </c>
      <c r="C179" s="10" t="s">
        <v>3</v>
      </c>
      <c r="D179" s="5" t="s">
        <v>651</v>
      </c>
      <c r="E179" s="6">
        <f>VLOOKUP(表1[[#This Row],[图书名称]],表2[],2,FALSE)</f>
        <v>34.9</v>
      </c>
      <c r="F179" s="10">
        <v>36</v>
      </c>
      <c r="G179" s="5" t="s">
        <v>726</v>
      </c>
      <c r="H179" s="5" t="str">
        <f>VLOOKUP(LEFT(表1[[#This Row],[发货地址]],3),表3[],2,FALSE)</f>
        <v>北区</v>
      </c>
      <c r="I179" s="14">
        <f>PRODUCT(IF(表1[[#This Row],[销量（本）]]&lt;40,表1[[#This Row],[单价]],表1[[#This Row],[单价]]*0.93),表1[[#This Row],[销量（本）]])</f>
        <v>1256.3999999999999</v>
      </c>
    </row>
    <row r="180" spans="1:9" ht="15" x14ac:dyDescent="0.15">
      <c r="A180" s="10" t="s">
        <v>183</v>
      </c>
      <c r="B180" s="8">
        <v>41093</v>
      </c>
      <c r="C180" s="10" t="s">
        <v>3</v>
      </c>
      <c r="D180" s="5" t="s">
        <v>652</v>
      </c>
      <c r="E180" s="6">
        <f>VLOOKUP(表1[[#This Row],[图书名称]],表2[],2,FALSE)</f>
        <v>40.5</v>
      </c>
      <c r="F180" s="10">
        <v>23</v>
      </c>
      <c r="G180" s="5" t="s">
        <v>668</v>
      </c>
      <c r="H180" s="5" t="str">
        <f>VLOOKUP(LEFT(表1[[#This Row],[发货地址]],3),表3[],2,FALSE)</f>
        <v>南区</v>
      </c>
      <c r="I180" s="14">
        <f>PRODUCT(IF(表1[[#This Row],[销量（本）]]&lt;40,表1[[#This Row],[单价]],表1[[#This Row],[单价]]*0.93),表1[[#This Row],[销量（本）]])</f>
        <v>931.5</v>
      </c>
    </row>
    <row r="181" spans="1:9" ht="15" x14ac:dyDescent="0.15">
      <c r="A181" s="10" t="s">
        <v>184</v>
      </c>
      <c r="B181" s="8">
        <v>41093</v>
      </c>
      <c r="C181" s="10" t="s">
        <v>3</v>
      </c>
      <c r="D181" s="5" t="s">
        <v>653</v>
      </c>
      <c r="E181" s="6">
        <f>VLOOKUP(表1[[#This Row],[图书名称]],表2[],2,FALSE)</f>
        <v>44.5</v>
      </c>
      <c r="F181" s="10">
        <v>5</v>
      </c>
      <c r="G181" s="5" t="s">
        <v>669</v>
      </c>
      <c r="H181" s="5" t="str">
        <f>VLOOKUP(LEFT(表1[[#This Row],[发货地址]],3),表3[],2,FALSE)</f>
        <v>南区</v>
      </c>
      <c r="I181" s="14">
        <f>PRODUCT(IF(表1[[#This Row],[销量（本）]]&lt;40,表1[[#This Row],[单价]],表1[[#This Row],[单价]]*0.93),表1[[#This Row],[销量（本）]])</f>
        <v>222.5</v>
      </c>
    </row>
    <row r="182" spans="1:9" ht="15" x14ac:dyDescent="0.15">
      <c r="A182" s="10" t="s">
        <v>185</v>
      </c>
      <c r="B182" s="8">
        <v>41094</v>
      </c>
      <c r="C182" s="10" t="s">
        <v>3</v>
      </c>
      <c r="D182" s="5" t="s">
        <v>657</v>
      </c>
      <c r="E182" s="6">
        <f>VLOOKUP(表1[[#This Row],[图书名称]],表2[],2,FALSE)</f>
        <v>37.799999999999997</v>
      </c>
      <c r="F182" s="10">
        <v>44</v>
      </c>
      <c r="G182" s="5" t="s">
        <v>670</v>
      </c>
      <c r="H182" s="5" t="str">
        <f>VLOOKUP(LEFT(表1[[#This Row],[发货地址]],3),表3[],2,FALSE)</f>
        <v>东区</v>
      </c>
      <c r="I182" s="14">
        <f>PRODUCT(IF(表1[[#This Row],[销量（本）]]&lt;40,表1[[#This Row],[单价]],表1[[#This Row],[单价]]*0.93),表1[[#This Row],[销量（本）]])</f>
        <v>1546.7759999999998</v>
      </c>
    </row>
    <row r="183" spans="1:9" ht="15" x14ac:dyDescent="0.15">
      <c r="A183" s="10" t="s">
        <v>186</v>
      </c>
      <c r="B183" s="8">
        <v>41095</v>
      </c>
      <c r="C183" s="10" t="s">
        <v>4</v>
      </c>
      <c r="D183" s="5" t="s">
        <v>645</v>
      </c>
      <c r="E183" s="6">
        <f>VLOOKUP(表1[[#This Row],[图书名称]],表2[],2,FALSE)</f>
        <v>42.5</v>
      </c>
      <c r="F183" s="10">
        <v>26</v>
      </c>
      <c r="G183" s="5" t="s">
        <v>671</v>
      </c>
      <c r="H183" s="5" t="str">
        <f>VLOOKUP(LEFT(表1[[#This Row],[发货地址]],3),表3[],2,FALSE)</f>
        <v>东区</v>
      </c>
      <c r="I183" s="14">
        <f>PRODUCT(IF(表1[[#This Row],[销量（本）]]&lt;40,表1[[#This Row],[单价]],表1[[#This Row],[单价]]*0.93),表1[[#This Row],[销量（本）]])</f>
        <v>1105</v>
      </c>
    </row>
    <row r="184" spans="1:9" ht="15" x14ac:dyDescent="0.15">
      <c r="A184" s="10" t="s">
        <v>187</v>
      </c>
      <c r="B184" s="8">
        <v>41095</v>
      </c>
      <c r="C184" s="10" t="s">
        <v>3</v>
      </c>
      <c r="D184" s="5" t="s">
        <v>646</v>
      </c>
      <c r="E184" s="6">
        <f>VLOOKUP(表1[[#This Row],[图书名称]],表2[],2,FALSE)</f>
        <v>39.4</v>
      </c>
      <c r="F184" s="10">
        <v>7</v>
      </c>
      <c r="G184" s="5" t="s">
        <v>672</v>
      </c>
      <c r="H184" s="5" t="str">
        <f>VLOOKUP(LEFT(表1[[#This Row],[发货地址]],3),表3[],2,FALSE)</f>
        <v>南区</v>
      </c>
      <c r="I184" s="14">
        <f>PRODUCT(IF(表1[[#This Row],[销量（本）]]&lt;40,表1[[#This Row],[单价]],表1[[#This Row],[单价]]*0.93),表1[[#This Row],[销量（本）]])</f>
        <v>275.8</v>
      </c>
    </row>
    <row r="185" spans="1:9" ht="15" x14ac:dyDescent="0.15">
      <c r="A185" s="10" t="s">
        <v>188</v>
      </c>
      <c r="B185" s="8">
        <v>41096</v>
      </c>
      <c r="C185" s="10" t="s">
        <v>3</v>
      </c>
      <c r="D185" s="5" t="s">
        <v>654</v>
      </c>
      <c r="E185" s="6">
        <f>VLOOKUP(表1[[#This Row],[图书名称]],表2[],2,FALSE)</f>
        <v>36.799999999999997</v>
      </c>
      <c r="F185" s="10">
        <v>23</v>
      </c>
      <c r="G185" s="5" t="s">
        <v>673</v>
      </c>
      <c r="H185" s="5" t="str">
        <f>VLOOKUP(LEFT(表1[[#This Row],[发货地址]],3),表3[],2,FALSE)</f>
        <v>西区</v>
      </c>
      <c r="I185" s="14">
        <f>PRODUCT(IF(表1[[#This Row],[销量（本）]]&lt;40,表1[[#This Row],[单价]],表1[[#This Row],[单价]]*0.93),表1[[#This Row],[销量（本）]])</f>
        <v>846.4</v>
      </c>
    </row>
    <row r="186" spans="1:9" ht="15" x14ac:dyDescent="0.15">
      <c r="A186" s="10" t="s">
        <v>189</v>
      </c>
      <c r="B186" s="8">
        <v>41097</v>
      </c>
      <c r="C186" s="10" t="s">
        <v>2</v>
      </c>
      <c r="D186" s="5" t="s">
        <v>658</v>
      </c>
      <c r="E186" s="6">
        <f>VLOOKUP(表1[[#This Row],[图书名称]],表2[],2,FALSE)</f>
        <v>43.2</v>
      </c>
      <c r="F186" s="10">
        <v>12</v>
      </c>
      <c r="G186" s="5" t="s">
        <v>674</v>
      </c>
      <c r="H186" s="5" t="str">
        <f>VLOOKUP(LEFT(表1[[#This Row],[发货地址]],3),表3[],2,FALSE)</f>
        <v>南区</v>
      </c>
      <c r="I186" s="14">
        <f>PRODUCT(IF(表1[[#This Row],[销量（本）]]&lt;40,表1[[#This Row],[单价]],表1[[#This Row],[单价]]*0.93),表1[[#This Row],[销量（本）]])</f>
        <v>518.40000000000009</v>
      </c>
    </row>
    <row r="187" spans="1:9" ht="15" x14ac:dyDescent="0.15">
      <c r="A187" s="10" t="s">
        <v>190</v>
      </c>
      <c r="B187" s="8">
        <v>41100</v>
      </c>
      <c r="C187" s="10" t="s">
        <v>3</v>
      </c>
      <c r="D187" s="5" t="s">
        <v>647</v>
      </c>
      <c r="E187" s="6">
        <f>VLOOKUP(表1[[#This Row],[图书名称]],表2[],2,FALSE)</f>
        <v>39.799999999999997</v>
      </c>
      <c r="F187" s="10">
        <v>5</v>
      </c>
      <c r="G187" s="5" t="s">
        <v>675</v>
      </c>
      <c r="H187" s="5" t="str">
        <f>VLOOKUP(LEFT(表1[[#This Row],[发货地址]],3),表3[],2,FALSE)</f>
        <v>东区</v>
      </c>
      <c r="I187" s="14">
        <f>PRODUCT(IF(表1[[#This Row],[销量（本）]]&lt;40,表1[[#This Row],[单价]],表1[[#This Row],[单价]]*0.93),表1[[#This Row],[销量（本）]])</f>
        <v>199</v>
      </c>
    </row>
    <row r="188" spans="1:9" ht="15" x14ac:dyDescent="0.15">
      <c r="A188" s="10" t="s">
        <v>191</v>
      </c>
      <c r="B188" s="8">
        <v>41101</v>
      </c>
      <c r="C188" s="10" t="s">
        <v>2</v>
      </c>
      <c r="D188" s="5" t="s">
        <v>648</v>
      </c>
      <c r="E188" s="6">
        <f>VLOOKUP(表1[[#This Row],[图书名称]],表2[],2,FALSE)</f>
        <v>40.6</v>
      </c>
      <c r="F188" s="10">
        <v>16</v>
      </c>
      <c r="G188" s="5" t="s">
        <v>676</v>
      </c>
      <c r="H188" s="5" t="str">
        <f>VLOOKUP(LEFT(表1[[#This Row],[发货地址]],3),表3[],2,FALSE)</f>
        <v>北区</v>
      </c>
      <c r="I188" s="14">
        <f>PRODUCT(IF(表1[[#This Row],[销量（本）]]&lt;40,表1[[#This Row],[单价]],表1[[#This Row],[单价]]*0.93),表1[[#This Row],[销量（本）]])</f>
        <v>649.6</v>
      </c>
    </row>
    <row r="189" spans="1:9" ht="15" x14ac:dyDescent="0.15">
      <c r="A189" s="10" t="s">
        <v>192</v>
      </c>
      <c r="B189" s="8">
        <v>41102</v>
      </c>
      <c r="C189" s="10" t="s">
        <v>2</v>
      </c>
      <c r="D189" s="5" t="s">
        <v>649</v>
      </c>
      <c r="E189" s="6">
        <f>VLOOKUP(表1[[#This Row],[图书名称]],表2[],2,FALSE)</f>
        <v>38.6</v>
      </c>
      <c r="F189" s="10">
        <v>48</v>
      </c>
      <c r="G189" s="5" t="s">
        <v>677</v>
      </c>
      <c r="H189" s="5" t="str">
        <f>VLOOKUP(LEFT(表1[[#This Row],[发货地址]],3),表3[],2,FALSE)</f>
        <v>北区</v>
      </c>
      <c r="I189" s="14">
        <f>PRODUCT(IF(表1[[#This Row],[销量（本）]]&lt;40,表1[[#This Row],[单价]],表1[[#This Row],[单价]]*0.93),表1[[#This Row],[销量（本）]])</f>
        <v>1723.1040000000003</v>
      </c>
    </row>
    <row r="190" spans="1:9" ht="15" x14ac:dyDescent="0.15">
      <c r="A190" s="10" t="s">
        <v>193</v>
      </c>
      <c r="B190" s="8">
        <v>41102</v>
      </c>
      <c r="C190" s="10" t="s">
        <v>4</v>
      </c>
      <c r="D190" s="5" t="s">
        <v>659</v>
      </c>
      <c r="E190" s="6">
        <f>VLOOKUP(表1[[#This Row],[图书名称]],表2[],2,FALSE)</f>
        <v>39.299999999999997</v>
      </c>
      <c r="F190" s="10">
        <v>43</v>
      </c>
      <c r="G190" s="5" t="s">
        <v>678</v>
      </c>
      <c r="H190" s="5" t="str">
        <f>VLOOKUP(LEFT(表1[[#This Row],[发货地址]],3),表3[],2,FALSE)</f>
        <v>西区</v>
      </c>
      <c r="I190" s="14">
        <f>PRODUCT(IF(表1[[#This Row],[销量（本）]]&lt;40,表1[[#This Row],[单价]],表1[[#This Row],[单价]]*0.93),表1[[#This Row],[销量（本）]])</f>
        <v>1571.607</v>
      </c>
    </row>
    <row r="191" spans="1:9" ht="15" x14ac:dyDescent="0.15">
      <c r="A191" s="10" t="s">
        <v>194</v>
      </c>
      <c r="B191" s="8">
        <v>41103</v>
      </c>
      <c r="C191" s="10" t="s">
        <v>2</v>
      </c>
      <c r="D191" s="5" t="s">
        <v>652</v>
      </c>
      <c r="E191" s="6">
        <f>VLOOKUP(表1[[#This Row],[图书名称]],表2[],2,FALSE)</f>
        <v>40.5</v>
      </c>
      <c r="F191" s="10">
        <v>22</v>
      </c>
      <c r="G191" s="5" t="s">
        <v>679</v>
      </c>
      <c r="H191" s="5" t="str">
        <f>VLOOKUP(LEFT(表1[[#This Row],[发货地址]],3),表3[],2,FALSE)</f>
        <v>西区</v>
      </c>
      <c r="I191" s="14">
        <f>PRODUCT(IF(表1[[#This Row],[销量（本）]]&lt;40,表1[[#This Row],[单价]],表1[[#This Row],[单价]]*0.93),表1[[#This Row],[销量（本）]])</f>
        <v>891</v>
      </c>
    </row>
    <row r="192" spans="1:9" ht="15" x14ac:dyDescent="0.15">
      <c r="A192" s="10" t="s">
        <v>195</v>
      </c>
      <c r="B192" s="8">
        <v>41103</v>
      </c>
      <c r="C192" s="10" t="s">
        <v>3</v>
      </c>
      <c r="D192" s="5" t="s">
        <v>653</v>
      </c>
      <c r="E192" s="6">
        <f>VLOOKUP(表1[[#This Row],[图书名称]],表2[],2,FALSE)</f>
        <v>44.5</v>
      </c>
      <c r="F192" s="10">
        <v>13</v>
      </c>
      <c r="G192" s="5" t="s">
        <v>680</v>
      </c>
      <c r="H192" s="5" t="str">
        <f>VLOOKUP(LEFT(表1[[#This Row],[发货地址]],3),表3[],2,FALSE)</f>
        <v>北区</v>
      </c>
      <c r="I192" s="14">
        <f>PRODUCT(IF(表1[[#This Row],[销量（本）]]&lt;40,表1[[#This Row],[单价]],表1[[#This Row],[单价]]*0.93),表1[[#This Row],[销量（本）]])</f>
        <v>578.5</v>
      </c>
    </row>
    <row r="193" spans="1:9" ht="15" x14ac:dyDescent="0.15">
      <c r="A193" s="10" t="s">
        <v>196</v>
      </c>
      <c r="B193" s="8">
        <v>41104</v>
      </c>
      <c r="C193" s="10" t="s">
        <v>2</v>
      </c>
      <c r="D193" s="5" t="s">
        <v>657</v>
      </c>
      <c r="E193" s="6">
        <f>VLOOKUP(表1[[#This Row],[图书名称]],表2[],2,FALSE)</f>
        <v>37.799999999999997</v>
      </c>
      <c r="F193" s="10">
        <v>5</v>
      </c>
      <c r="G193" s="5" t="s">
        <v>681</v>
      </c>
      <c r="H193" s="5" t="str">
        <f>VLOOKUP(LEFT(表1[[#This Row],[发货地址]],3),表3[],2,FALSE)</f>
        <v>西区</v>
      </c>
      <c r="I193" s="14">
        <f>PRODUCT(IF(表1[[#This Row],[销量（本）]]&lt;40,表1[[#This Row],[单价]],表1[[#This Row],[单价]]*0.93),表1[[#This Row],[销量（本）]])</f>
        <v>189</v>
      </c>
    </row>
    <row r="194" spans="1:9" ht="15" x14ac:dyDescent="0.15">
      <c r="A194" s="10" t="s">
        <v>197</v>
      </c>
      <c r="B194" s="8">
        <v>41106</v>
      </c>
      <c r="C194" s="10" t="s">
        <v>3</v>
      </c>
      <c r="D194" s="5" t="s">
        <v>645</v>
      </c>
      <c r="E194" s="6">
        <f>VLOOKUP(表1[[#This Row],[图书名称]],表2[],2,FALSE)</f>
        <v>42.5</v>
      </c>
      <c r="F194" s="10">
        <v>24</v>
      </c>
      <c r="G194" s="5" t="s">
        <v>682</v>
      </c>
      <c r="H194" s="5" t="str">
        <f>VLOOKUP(LEFT(表1[[#This Row],[发货地址]],3),表3[],2,FALSE)</f>
        <v>北区</v>
      </c>
      <c r="I194" s="14">
        <f>PRODUCT(IF(表1[[#This Row],[销量（本）]]&lt;40,表1[[#This Row],[单价]],表1[[#This Row],[单价]]*0.93),表1[[#This Row],[销量（本）]])</f>
        <v>1020</v>
      </c>
    </row>
    <row r="195" spans="1:9" ht="15" x14ac:dyDescent="0.15">
      <c r="A195" s="10" t="s">
        <v>198</v>
      </c>
      <c r="B195" s="8">
        <v>41107</v>
      </c>
      <c r="C195" s="10" t="s">
        <v>3</v>
      </c>
      <c r="D195" s="5" t="s">
        <v>646</v>
      </c>
      <c r="E195" s="6">
        <f>VLOOKUP(表1[[#This Row],[图书名称]],表2[],2,FALSE)</f>
        <v>39.4</v>
      </c>
      <c r="F195" s="10">
        <v>5</v>
      </c>
      <c r="G195" s="5" t="s">
        <v>683</v>
      </c>
      <c r="H195" s="5" t="str">
        <f>VLOOKUP(LEFT(表1[[#This Row],[发货地址]],3),表3[],2,FALSE)</f>
        <v>东区</v>
      </c>
      <c r="I195" s="14">
        <f>PRODUCT(IF(表1[[#This Row],[销量（本）]]&lt;40,表1[[#This Row],[单价]],表1[[#This Row],[单价]]*0.93),表1[[#This Row],[销量（本）]])</f>
        <v>197</v>
      </c>
    </row>
    <row r="196" spans="1:9" ht="15" x14ac:dyDescent="0.15">
      <c r="A196" s="10" t="s">
        <v>199</v>
      </c>
      <c r="B196" s="8">
        <v>41108</v>
      </c>
      <c r="C196" s="10" t="s">
        <v>3</v>
      </c>
      <c r="D196" s="5" t="s">
        <v>644</v>
      </c>
      <c r="E196" s="6">
        <f>VLOOKUP(表1[[#This Row],[图书名称]],表2[],2,FALSE)</f>
        <v>41.3</v>
      </c>
      <c r="F196" s="10">
        <v>19</v>
      </c>
      <c r="G196" s="5" t="s">
        <v>684</v>
      </c>
      <c r="H196" s="5" t="str">
        <f>VLOOKUP(LEFT(表1[[#This Row],[发货地址]],3),表3[],2,FALSE)</f>
        <v>东区</v>
      </c>
      <c r="I196" s="14">
        <f>PRODUCT(IF(表1[[#This Row],[销量（本）]]&lt;40,表1[[#This Row],[单价]],表1[[#This Row],[单价]]*0.93),表1[[#This Row],[销量（本）]])</f>
        <v>784.69999999999993</v>
      </c>
    </row>
    <row r="197" spans="1:9" ht="15" x14ac:dyDescent="0.15">
      <c r="A197" s="10" t="s">
        <v>200</v>
      </c>
      <c r="B197" s="8">
        <v>41110</v>
      </c>
      <c r="C197" s="10" t="s">
        <v>3</v>
      </c>
      <c r="D197" s="5" t="s">
        <v>655</v>
      </c>
      <c r="E197" s="6">
        <f>VLOOKUP(表1[[#This Row],[图书名称]],表2[],2,FALSE)</f>
        <v>43.9</v>
      </c>
      <c r="F197" s="10">
        <v>15</v>
      </c>
      <c r="G197" s="5" t="s">
        <v>685</v>
      </c>
      <c r="H197" s="5" t="str">
        <f>VLOOKUP(LEFT(表1[[#This Row],[发货地址]],3),表3[],2,FALSE)</f>
        <v>北区</v>
      </c>
      <c r="I197" s="14">
        <f>PRODUCT(IF(表1[[#This Row],[销量（本）]]&lt;40,表1[[#This Row],[单价]],表1[[#This Row],[单价]]*0.93),表1[[#This Row],[销量（本）]])</f>
        <v>658.5</v>
      </c>
    </row>
    <row r="198" spans="1:9" ht="15" x14ac:dyDescent="0.15">
      <c r="A198" s="10" t="s">
        <v>201</v>
      </c>
      <c r="B198" s="8">
        <v>41111</v>
      </c>
      <c r="C198" s="10" t="s">
        <v>3</v>
      </c>
      <c r="D198" s="5" t="s">
        <v>656</v>
      </c>
      <c r="E198" s="6">
        <f>VLOOKUP(表1[[#This Row],[图书名称]],表2[],2,FALSE)</f>
        <v>41.1</v>
      </c>
      <c r="F198" s="10">
        <v>39</v>
      </c>
      <c r="G198" s="5" t="s">
        <v>686</v>
      </c>
      <c r="H198" s="5" t="str">
        <f>VLOOKUP(LEFT(表1[[#This Row],[发货地址]],3),表3[],2,FALSE)</f>
        <v>南区</v>
      </c>
      <c r="I198" s="14">
        <f>PRODUCT(IF(表1[[#This Row],[销量（本）]]&lt;40,表1[[#This Row],[单价]],表1[[#This Row],[单价]]*0.93),表1[[#This Row],[销量（本）]])</f>
        <v>1602.9</v>
      </c>
    </row>
    <row r="199" spans="1:9" ht="15" x14ac:dyDescent="0.15">
      <c r="A199" s="10" t="s">
        <v>202</v>
      </c>
      <c r="B199" s="8">
        <v>41113</v>
      </c>
      <c r="C199" s="10" t="s">
        <v>4</v>
      </c>
      <c r="D199" s="5" t="s">
        <v>650</v>
      </c>
      <c r="E199" s="6">
        <f>VLOOKUP(表1[[#This Row],[图书名称]],表2[],2,FALSE)</f>
        <v>39.200000000000003</v>
      </c>
      <c r="F199" s="10">
        <v>7</v>
      </c>
      <c r="G199" s="5" t="s">
        <v>687</v>
      </c>
      <c r="H199" s="5" t="str">
        <f>VLOOKUP(LEFT(表1[[#This Row],[发货地址]],3),表3[],2,FALSE)</f>
        <v>南区</v>
      </c>
      <c r="I199" s="14">
        <f>PRODUCT(IF(表1[[#This Row],[销量（本）]]&lt;40,表1[[#This Row],[单价]],表1[[#This Row],[单价]]*0.93),表1[[#This Row],[销量（本）]])</f>
        <v>274.40000000000003</v>
      </c>
    </row>
    <row r="200" spans="1:9" ht="15" x14ac:dyDescent="0.15">
      <c r="A200" s="10" t="s">
        <v>203</v>
      </c>
      <c r="B200" s="8">
        <v>41114</v>
      </c>
      <c r="C200" s="10" t="s">
        <v>3</v>
      </c>
      <c r="D200" s="5" t="s">
        <v>666</v>
      </c>
      <c r="E200" s="6">
        <f>VLOOKUP(表1[[#This Row],[图书名称]],表2[],2,FALSE)</f>
        <v>36.299999999999997</v>
      </c>
      <c r="F200" s="10">
        <v>12</v>
      </c>
      <c r="G200" s="5" t="s">
        <v>688</v>
      </c>
      <c r="H200" s="5" t="str">
        <f>VLOOKUP(LEFT(表1[[#This Row],[发货地址]],3),表3[],2,FALSE)</f>
        <v>南区</v>
      </c>
      <c r="I200" s="14">
        <f>PRODUCT(IF(表1[[#This Row],[销量（本）]]&lt;40,表1[[#This Row],[单价]],表1[[#This Row],[单价]]*0.93),表1[[#This Row],[销量（本）]])</f>
        <v>435.59999999999997</v>
      </c>
    </row>
    <row r="201" spans="1:9" ht="15" x14ac:dyDescent="0.15">
      <c r="A201" s="10" t="s">
        <v>204</v>
      </c>
      <c r="B201" s="8">
        <v>41115</v>
      </c>
      <c r="C201" s="10" t="s">
        <v>3</v>
      </c>
      <c r="D201" s="5" t="s">
        <v>651</v>
      </c>
      <c r="E201" s="6">
        <f>VLOOKUP(表1[[#This Row],[图书名称]],表2[],2,FALSE)</f>
        <v>34.9</v>
      </c>
      <c r="F201" s="10">
        <v>30</v>
      </c>
      <c r="G201" s="5" t="s">
        <v>689</v>
      </c>
      <c r="H201" s="5" t="str">
        <f>VLOOKUP(LEFT(表1[[#This Row],[发货地址]],3),表3[],2,FALSE)</f>
        <v>东区</v>
      </c>
      <c r="I201" s="14">
        <f>PRODUCT(IF(表1[[#This Row],[销量（本）]]&lt;40,表1[[#This Row],[单价]],表1[[#This Row],[单价]]*0.93),表1[[#This Row],[销量（本）]])</f>
        <v>1047</v>
      </c>
    </row>
    <row r="202" spans="1:9" ht="15" x14ac:dyDescent="0.15">
      <c r="A202" s="10" t="s">
        <v>205</v>
      </c>
      <c r="B202" s="8">
        <v>41115</v>
      </c>
      <c r="C202" s="10" t="s">
        <v>2</v>
      </c>
      <c r="D202" s="5" t="s">
        <v>652</v>
      </c>
      <c r="E202" s="6">
        <f>VLOOKUP(表1[[#This Row],[图书名称]],表2[],2,FALSE)</f>
        <v>40.5</v>
      </c>
      <c r="F202" s="10">
        <v>33</v>
      </c>
      <c r="G202" s="5" t="s">
        <v>690</v>
      </c>
      <c r="H202" s="5" t="str">
        <f>VLOOKUP(LEFT(表1[[#This Row],[发货地址]],3),表3[],2,FALSE)</f>
        <v>北区</v>
      </c>
      <c r="I202" s="14">
        <f>PRODUCT(IF(表1[[#This Row],[销量（本）]]&lt;40,表1[[#This Row],[单价]],表1[[#This Row],[单价]]*0.93),表1[[#This Row],[销量（本）]])</f>
        <v>1336.5</v>
      </c>
    </row>
    <row r="203" spans="1:9" ht="15" x14ac:dyDescent="0.15">
      <c r="A203" s="10" t="s">
        <v>206</v>
      </c>
      <c r="B203" s="8">
        <v>41116</v>
      </c>
      <c r="C203" s="10" t="s">
        <v>4</v>
      </c>
      <c r="D203" s="5" t="s">
        <v>653</v>
      </c>
      <c r="E203" s="6">
        <f>VLOOKUP(表1[[#This Row],[图书名称]],表2[],2,FALSE)</f>
        <v>44.5</v>
      </c>
      <c r="F203" s="10">
        <v>32</v>
      </c>
      <c r="G203" s="5" t="s">
        <v>691</v>
      </c>
      <c r="H203" s="5" t="str">
        <f>VLOOKUP(LEFT(表1[[#This Row],[发货地址]],3),表3[],2,FALSE)</f>
        <v>北区</v>
      </c>
      <c r="I203" s="14">
        <f>PRODUCT(IF(表1[[#This Row],[销量（本）]]&lt;40,表1[[#This Row],[单价]],表1[[#This Row],[单价]]*0.93),表1[[#This Row],[销量（本）]])</f>
        <v>1424</v>
      </c>
    </row>
    <row r="204" spans="1:9" ht="15" x14ac:dyDescent="0.15">
      <c r="A204" s="10" t="s">
        <v>207</v>
      </c>
      <c r="B204" s="8">
        <v>41117</v>
      </c>
      <c r="C204" s="10" t="s">
        <v>3</v>
      </c>
      <c r="D204" s="5" t="s">
        <v>657</v>
      </c>
      <c r="E204" s="6">
        <f>VLOOKUP(表1[[#This Row],[图书名称]],表2[],2,FALSE)</f>
        <v>37.799999999999997</v>
      </c>
      <c r="F204" s="10">
        <v>31</v>
      </c>
      <c r="G204" s="5" t="s">
        <v>692</v>
      </c>
      <c r="H204" s="5" t="str">
        <f>VLOOKUP(LEFT(表1[[#This Row],[发货地址]],3),表3[],2,FALSE)</f>
        <v>南区</v>
      </c>
      <c r="I204" s="14">
        <f>PRODUCT(IF(表1[[#This Row],[销量（本）]]&lt;40,表1[[#This Row],[单价]],表1[[#This Row],[单价]]*0.93),表1[[#This Row],[销量（本）]])</f>
        <v>1171.8</v>
      </c>
    </row>
    <row r="205" spans="1:9" ht="15" x14ac:dyDescent="0.15">
      <c r="A205" s="10" t="s">
        <v>208</v>
      </c>
      <c r="B205" s="8">
        <v>41118</v>
      </c>
      <c r="C205" s="10" t="s">
        <v>4</v>
      </c>
      <c r="D205" s="5" t="s">
        <v>645</v>
      </c>
      <c r="E205" s="6">
        <f>VLOOKUP(表1[[#This Row],[图书名称]],表2[],2,FALSE)</f>
        <v>42.5</v>
      </c>
      <c r="F205" s="10">
        <v>33</v>
      </c>
      <c r="G205" s="5" t="s">
        <v>788</v>
      </c>
      <c r="H205" s="5" t="str">
        <f>VLOOKUP(LEFT(表1[[#This Row],[发货地址]],3),表3[],2,FALSE)</f>
        <v>北区</v>
      </c>
      <c r="I205" s="14">
        <f>PRODUCT(IF(表1[[#This Row],[销量（本）]]&lt;40,表1[[#This Row],[单价]],表1[[#This Row],[单价]]*0.93),表1[[#This Row],[销量（本）]])</f>
        <v>1402.5</v>
      </c>
    </row>
    <row r="206" spans="1:9" ht="15" x14ac:dyDescent="0.15">
      <c r="A206" s="10" t="s">
        <v>209</v>
      </c>
      <c r="B206" s="8">
        <v>41120</v>
      </c>
      <c r="C206" s="10" t="s">
        <v>2</v>
      </c>
      <c r="D206" s="5" t="s">
        <v>646</v>
      </c>
      <c r="E206" s="6">
        <f>VLOOKUP(表1[[#This Row],[图书名称]],表2[],2,FALSE)</f>
        <v>39.4</v>
      </c>
      <c r="F206" s="10">
        <v>25</v>
      </c>
      <c r="G206" s="5" t="s">
        <v>693</v>
      </c>
      <c r="H206" s="5" t="str">
        <f>VLOOKUP(LEFT(表1[[#This Row],[发货地址]],3),表3[],2,FALSE)</f>
        <v>西区</v>
      </c>
      <c r="I206" s="14">
        <f>PRODUCT(IF(表1[[#This Row],[销量（本）]]&lt;40,表1[[#This Row],[单价]],表1[[#This Row],[单价]]*0.93),表1[[#This Row],[销量（本）]])</f>
        <v>985</v>
      </c>
    </row>
    <row r="207" spans="1:9" ht="15" x14ac:dyDescent="0.15">
      <c r="A207" s="10" t="s">
        <v>210</v>
      </c>
      <c r="B207" s="8">
        <v>41121</v>
      </c>
      <c r="C207" s="10" t="s">
        <v>4</v>
      </c>
      <c r="D207" s="5" t="s">
        <v>654</v>
      </c>
      <c r="E207" s="6">
        <f>VLOOKUP(表1[[#This Row],[图书名称]],表2[],2,FALSE)</f>
        <v>36.799999999999997</v>
      </c>
      <c r="F207" s="10">
        <v>36</v>
      </c>
      <c r="G207" s="5" t="s">
        <v>694</v>
      </c>
      <c r="H207" s="5" t="str">
        <f>VLOOKUP(LEFT(表1[[#This Row],[发货地址]],3),表3[],2,FALSE)</f>
        <v>北区</v>
      </c>
      <c r="I207" s="14">
        <f>PRODUCT(IF(表1[[#This Row],[销量（本）]]&lt;40,表1[[#This Row],[单价]],表1[[#This Row],[单价]]*0.93),表1[[#This Row],[销量（本）]])</f>
        <v>1324.8</v>
      </c>
    </row>
    <row r="208" spans="1:9" ht="15" x14ac:dyDescent="0.15">
      <c r="A208" s="10" t="s">
        <v>211</v>
      </c>
      <c r="B208" s="8">
        <v>41121</v>
      </c>
      <c r="C208" s="10" t="s">
        <v>2</v>
      </c>
      <c r="D208" s="5" t="s">
        <v>658</v>
      </c>
      <c r="E208" s="6">
        <f>VLOOKUP(表1[[#This Row],[图书名称]],表2[],2,FALSE)</f>
        <v>43.2</v>
      </c>
      <c r="F208" s="10">
        <v>36</v>
      </c>
      <c r="G208" s="5" t="s">
        <v>695</v>
      </c>
      <c r="H208" s="5" t="str">
        <f>VLOOKUP(LEFT(表1[[#This Row],[发货地址]],3),表3[],2,FALSE)</f>
        <v>东区</v>
      </c>
      <c r="I208" s="14">
        <f>PRODUCT(IF(表1[[#This Row],[销量（本）]]&lt;40,表1[[#This Row],[单价]],表1[[#This Row],[单价]]*0.93),表1[[#This Row],[销量（本）]])</f>
        <v>1555.2</v>
      </c>
    </row>
    <row r="209" spans="1:9" ht="15" x14ac:dyDescent="0.15">
      <c r="A209" s="10" t="s">
        <v>212</v>
      </c>
      <c r="B209" s="8">
        <v>41122</v>
      </c>
      <c r="C209" s="10" t="s">
        <v>2</v>
      </c>
      <c r="D209" s="5" t="s">
        <v>647</v>
      </c>
      <c r="E209" s="6">
        <f>VLOOKUP(表1[[#This Row],[图书名称]],表2[],2,FALSE)</f>
        <v>39.799999999999997</v>
      </c>
      <c r="F209" s="10">
        <v>20</v>
      </c>
      <c r="G209" s="5" t="s">
        <v>696</v>
      </c>
      <c r="H209" s="5" t="str">
        <f>VLOOKUP(LEFT(表1[[#This Row],[发货地址]],3),表3[],2,FALSE)</f>
        <v>东区</v>
      </c>
      <c r="I209" s="14">
        <f>PRODUCT(IF(表1[[#This Row],[销量（本）]]&lt;40,表1[[#This Row],[单价]],表1[[#This Row],[单价]]*0.93),表1[[#This Row],[销量（本）]])</f>
        <v>796</v>
      </c>
    </row>
    <row r="210" spans="1:9" ht="15" x14ac:dyDescent="0.15">
      <c r="A210" s="10" t="s">
        <v>213</v>
      </c>
      <c r="B210" s="8">
        <v>41123</v>
      </c>
      <c r="C210" s="10" t="s">
        <v>2</v>
      </c>
      <c r="D210" s="5" t="s">
        <v>648</v>
      </c>
      <c r="E210" s="6">
        <f>VLOOKUP(表1[[#This Row],[图书名称]],表2[],2,FALSE)</f>
        <v>40.6</v>
      </c>
      <c r="F210" s="10">
        <v>20</v>
      </c>
      <c r="G210" s="5" t="s">
        <v>697</v>
      </c>
      <c r="H210" s="5" t="str">
        <f>VLOOKUP(LEFT(表1[[#This Row],[发货地址]],3),表3[],2,FALSE)</f>
        <v>北区</v>
      </c>
      <c r="I210" s="14">
        <f>PRODUCT(IF(表1[[#This Row],[销量（本）]]&lt;40,表1[[#This Row],[单价]],表1[[#This Row],[单价]]*0.93),表1[[#This Row],[销量（本）]])</f>
        <v>812</v>
      </c>
    </row>
    <row r="211" spans="1:9" ht="15" x14ac:dyDescent="0.15">
      <c r="A211" s="10" t="s">
        <v>214</v>
      </c>
      <c r="B211" s="8">
        <v>41124</v>
      </c>
      <c r="C211" s="10" t="s">
        <v>2</v>
      </c>
      <c r="D211" s="5" t="s">
        <v>649</v>
      </c>
      <c r="E211" s="6">
        <f>VLOOKUP(表1[[#This Row],[图书名称]],表2[],2,FALSE)</f>
        <v>38.6</v>
      </c>
      <c r="F211" s="10">
        <v>48</v>
      </c>
      <c r="G211" s="5" t="s">
        <v>698</v>
      </c>
      <c r="H211" s="5" t="str">
        <f>VLOOKUP(LEFT(表1[[#This Row],[发货地址]],3),表3[],2,FALSE)</f>
        <v>北区</v>
      </c>
      <c r="I211" s="14">
        <f>PRODUCT(IF(表1[[#This Row],[销量（本）]]&lt;40,表1[[#This Row],[单价]],表1[[#This Row],[单价]]*0.93),表1[[#This Row],[销量（本）]])</f>
        <v>1723.1040000000003</v>
      </c>
    </row>
    <row r="212" spans="1:9" ht="15" x14ac:dyDescent="0.15">
      <c r="A212" s="10" t="s">
        <v>215</v>
      </c>
      <c r="B212" s="8">
        <v>41125</v>
      </c>
      <c r="C212" s="10" t="s">
        <v>2</v>
      </c>
      <c r="D212" s="5" t="s">
        <v>659</v>
      </c>
      <c r="E212" s="6">
        <f>VLOOKUP(表1[[#This Row],[图书名称]],表2[],2,FALSE)</f>
        <v>39.299999999999997</v>
      </c>
      <c r="F212" s="10">
        <v>27</v>
      </c>
      <c r="G212" s="5" t="s">
        <v>699</v>
      </c>
      <c r="H212" s="5" t="str">
        <f>VLOOKUP(LEFT(表1[[#This Row],[发货地址]],3),表3[],2,FALSE)</f>
        <v>北区</v>
      </c>
      <c r="I212" s="14">
        <f>PRODUCT(IF(表1[[#This Row],[销量（本）]]&lt;40,表1[[#This Row],[单价]],表1[[#This Row],[单价]]*0.93),表1[[#This Row],[销量（本）]])</f>
        <v>1061.0999999999999</v>
      </c>
    </row>
    <row r="213" spans="1:9" ht="15" x14ac:dyDescent="0.15">
      <c r="A213" s="10" t="s">
        <v>216</v>
      </c>
      <c r="B213" s="8">
        <v>41128</v>
      </c>
      <c r="C213" s="10" t="s">
        <v>2</v>
      </c>
      <c r="D213" s="5" t="s">
        <v>652</v>
      </c>
      <c r="E213" s="6">
        <f>VLOOKUP(表1[[#This Row],[图书名称]],表2[],2,FALSE)</f>
        <v>40.5</v>
      </c>
      <c r="F213" s="10">
        <v>7</v>
      </c>
      <c r="G213" s="5" t="s">
        <v>700</v>
      </c>
      <c r="H213" s="5" t="str">
        <f>VLOOKUP(LEFT(表1[[#This Row],[发货地址]],3),表3[],2,FALSE)</f>
        <v>南区</v>
      </c>
      <c r="I213" s="14">
        <f>PRODUCT(IF(表1[[#This Row],[销量（本）]]&lt;40,表1[[#This Row],[单价]],表1[[#This Row],[单价]]*0.93),表1[[#This Row],[销量（本）]])</f>
        <v>283.5</v>
      </c>
    </row>
    <row r="214" spans="1:9" ht="15" x14ac:dyDescent="0.15">
      <c r="A214" s="10" t="s">
        <v>217</v>
      </c>
      <c r="B214" s="8">
        <v>41128</v>
      </c>
      <c r="C214" s="10" t="s">
        <v>2</v>
      </c>
      <c r="D214" s="5" t="s">
        <v>653</v>
      </c>
      <c r="E214" s="6">
        <f>VLOOKUP(表1[[#This Row],[图书名称]],表2[],2,FALSE)</f>
        <v>44.5</v>
      </c>
      <c r="F214" s="10">
        <v>50</v>
      </c>
      <c r="G214" s="5" t="s">
        <v>701</v>
      </c>
      <c r="H214" s="5" t="str">
        <f>VLOOKUP(LEFT(表1[[#This Row],[发货地址]],3),表3[],2,FALSE)</f>
        <v>南区</v>
      </c>
      <c r="I214" s="14">
        <f>PRODUCT(IF(表1[[#This Row],[销量（本）]]&lt;40,表1[[#This Row],[单价]],表1[[#This Row],[单价]]*0.93),表1[[#This Row],[销量（本）]])</f>
        <v>2069.2500000000005</v>
      </c>
    </row>
    <row r="215" spans="1:9" ht="15" x14ac:dyDescent="0.15">
      <c r="A215" s="10" t="s">
        <v>218</v>
      </c>
      <c r="B215" s="8">
        <v>41129</v>
      </c>
      <c r="C215" s="10" t="s">
        <v>4</v>
      </c>
      <c r="D215" s="5" t="s">
        <v>657</v>
      </c>
      <c r="E215" s="6">
        <f>VLOOKUP(表1[[#This Row],[图书名称]],表2[],2,FALSE)</f>
        <v>37.799999999999997</v>
      </c>
      <c r="F215" s="10">
        <v>30</v>
      </c>
      <c r="G215" s="5" t="s">
        <v>702</v>
      </c>
      <c r="H215" s="5" t="str">
        <f>VLOOKUP(LEFT(表1[[#This Row],[发货地址]],3),表3[],2,FALSE)</f>
        <v>北区</v>
      </c>
      <c r="I215" s="14">
        <f>PRODUCT(IF(表1[[#This Row],[销量（本）]]&lt;40,表1[[#This Row],[单价]],表1[[#This Row],[单价]]*0.93),表1[[#This Row],[销量（本）]])</f>
        <v>1134</v>
      </c>
    </row>
    <row r="216" spans="1:9" ht="15" x14ac:dyDescent="0.15">
      <c r="A216" s="10" t="s">
        <v>219</v>
      </c>
      <c r="B216" s="8">
        <v>41130</v>
      </c>
      <c r="C216" s="10" t="s">
        <v>3</v>
      </c>
      <c r="D216" s="5" t="s">
        <v>645</v>
      </c>
      <c r="E216" s="6">
        <f>VLOOKUP(表1[[#This Row],[图书名称]],表2[],2,FALSE)</f>
        <v>42.5</v>
      </c>
      <c r="F216" s="10">
        <v>29</v>
      </c>
      <c r="G216" s="5" t="s">
        <v>703</v>
      </c>
      <c r="H216" s="5" t="str">
        <f>VLOOKUP(LEFT(表1[[#This Row],[发货地址]],3),表3[],2,FALSE)</f>
        <v>北区</v>
      </c>
      <c r="I216" s="14">
        <f>PRODUCT(IF(表1[[#This Row],[销量（本）]]&lt;40,表1[[#This Row],[单价]],表1[[#This Row],[单价]]*0.93),表1[[#This Row],[销量（本）]])</f>
        <v>1232.5</v>
      </c>
    </row>
    <row r="217" spans="1:9" ht="15" x14ac:dyDescent="0.15">
      <c r="A217" s="10" t="s">
        <v>220</v>
      </c>
      <c r="B217" s="8">
        <v>41131</v>
      </c>
      <c r="C217" s="10" t="s">
        <v>4</v>
      </c>
      <c r="D217" s="5" t="s">
        <v>646</v>
      </c>
      <c r="E217" s="6">
        <f>VLOOKUP(表1[[#This Row],[图书名称]],表2[],2,FALSE)</f>
        <v>39.4</v>
      </c>
      <c r="F217" s="10">
        <v>40</v>
      </c>
      <c r="G217" s="5" t="s">
        <v>704</v>
      </c>
      <c r="H217" s="5" t="str">
        <f>VLOOKUP(LEFT(表1[[#This Row],[发货地址]],3),表3[],2,FALSE)</f>
        <v>北区</v>
      </c>
      <c r="I217" s="14">
        <f>PRODUCT(IF(表1[[#This Row],[销量（本）]]&lt;40,表1[[#This Row],[单价]],表1[[#This Row],[单价]]*0.93),表1[[#This Row],[销量（本）]])</f>
        <v>1465.68</v>
      </c>
    </row>
    <row r="218" spans="1:9" ht="15" x14ac:dyDescent="0.15">
      <c r="A218" s="10" t="s">
        <v>221</v>
      </c>
      <c r="B218" s="8">
        <v>41135</v>
      </c>
      <c r="C218" s="10" t="s">
        <v>3</v>
      </c>
      <c r="D218" s="5" t="s">
        <v>654</v>
      </c>
      <c r="E218" s="6">
        <f>VLOOKUP(表1[[#This Row],[图书名称]],表2[],2,FALSE)</f>
        <v>36.799999999999997</v>
      </c>
      <c r="F218" s="10">
        <v>45</v>
      </c>
      <c r="G218" s="5" t="s">
        <v>705</v>
      </c>
      <c r="H218" s="5" t="str">
        <f>VLOOKUP(LEFT(表1[[#This Row],[发货地址]],3),表3[],2,FALSE)</f>
        <v>东区</v>
      </c>
      <c r="I218" s="14">
        <f>PRODUCT(IF(表1[[#This Row],[销量（本）]]&lt;40,表1[[#This Row],[单价]],表1[[#This Row],[单价]]*0.93),表1[[#This Row],[销量（本）]])</f>
        <v>1540.08</v>
      </c>
    </row>
    <row r="219" spans="1:9" ht="15" x14ac:dyDescent="0.15">
      <c r="A219" s="10" t="s">
        <v>222</v>
      </c>
      <c r="B219" s="8">
        <v>41135</v>
      </c>
      <c r="C219" s="10" t="s">
        <v>4</v>
      </c>
      <c r="D219" s="5" t="s">
        <v>658</v>
      </c>
      <c r="E219" s="6">
        <f>VLOOKUP(表1[[#This Row],[图书名称]],表2[],2,FALSE)</f>
        <v>43.2</v>
      </c>
      <c r="F219" s="10">
        <v>35</v>
      </c>
      <c r="G219" s="5" t="s">
        <v>706</v>
      </c>
      <c r="H219" s="5" t="str">
        <f>VLOOKUP(LEFT(表1[[#This Row],[发货地址]],3),表3[],2,FALSE)</f>
        <v>东区</v>
      </c>
      <c r="I219" s="14">
        <f>PRODUCT(IF(表1[[#This Row],[销量（本）]]&lt;40,表1[[#This Row],[单价]],表1[[#This Row],[单价]]*0.93),表1[[#This Row],[销量（本）]])</f>
        <v>1512</v>
      </c>
    </row>
    <row r="220" spans="1:9" ht="15" x14ac:dyDescent="0.15">
      <c r="A220" s="10" t="s">
        <v>223</v>
      </c>
      <c r="B220" s="8">
        <v>41136</v>
      </c>
      <c r="C220" s="10" t="s">
        <v>3</v>
      </c>
      <c r="D220" s="5" t="s">
        <v>647</v>
      </c>
      <c r="E220" s="6">
        <f>VLOOKUP(表1[[#This Row],[图书名称]],表2[],2,FALSE)</f>
        <v>39.799999999999997</v>
      </c>
      <c r="F220" s="10">
        <v>15</v>
      </c>
      <c r="G220" s="5" t="s">
        <v>707</v>
      </c>
      <c r="H220" s="5" t="str">
        <f>VLOOKUP(LEFT(表1[[#This Row],[发货地址]],3),表3[],2,FALSE)</f>
        <v>西区</v>
      </c>
      <c r="I220" s="14">
        <f>PRODUCT(IF(表1[[#This Row],[销量（本）]]&lt;40,表1[[#This Row],[单价]],表1[[#This Row],[单价]]*0.93),表1[[#This Row],[销量（本）]])</f>
        <v>597</v>
      </c>
    </row>
    <row r="221" spans="1:9" ht="15" x14ac:dyDescent="0.15">
      <c r="A221" s="10" t="s">
        <v>224</v>
      </c>
      <c r="B221" s="8">
        <v>41136</v>
      </c>
      <c r="C221" s="10" t="s">
        <v>2</v>
      </c>
      <c r="D221" s="5" t="s">
        <v>648</v>
      </c>
      <c r="E221" s="6">
        <f>VLOOKUP(表1[[#This Row],[图书名称]],表2[],2,FALSE)</f>
        <v>40.6</v>
      </c>
      <c r="F221" s="10">
        <v>40</v>
      </c>
      <c r="G221" s="5" t="s">
        <v>708</v>
      </c>
      <c r="H221" s="5" t="str">
        <f>VLOOKUP(LEFT(表1[[#This Row],[发货地址]],3),表3[],2,FALSE)</f>
        <v>西区</v>
      </c>
      <c r="I221" s="14">
        <f>PRODUCT(IF(表1[[#This Row],[销量（本）]]&lt;40,表1[[#This Row],[单价]],表1[[#This Row],[单价]]*0.93),表1[[#This Row],[销量（本）]])</f>
        <v>1510.3200000000002</v>
      </c>
    </row>
    <row r="222" spans="1:9" ht="15" x14ac:dyDescent="0.15">
      <c r="A222" s="10" t="s">
        <v>225</v>
      </c>
      <c r="B222" s="8">
        <v>41137</v>
      </c>
      <c r="C222" s="10" t="s">
        <v>3</v>
      </c>
      <c r="D222" s="5" t="s">
        <v>649</v>
      </c>
      <c r="E222" s="6">
        <f>VLOOKUP(表1[[#This Row],[图书名称]],表2[],2,FALSE)</f>
        <v>38.6</v>
      </c>
      <c r="F222" s="10">
        <v>26</v>
      </c>
      <c r="G222" s="5" t="s">
        <v>709</v>
      </c>
      <c r="H222" s="5" t="str">
        <f>VLOOKUP(LEFT(表1[[#This Row],[发货地址]],3),表3[],2,FALSE)</f>
        <v>东区</v>
      </c>
      <c r="I222" s="14">
        <f>PRODUCT(IF(表1[[#This Row],[销量（本）]]&lt;40,表1[[#This Row],[单价]],表1[[#This Row],[单价]]*0.93),表1[[#This Row],[销量（本）]])</f>
        <v>1003.6</v>
      </c>
    </row>
    <row r="223" spans="1:9" ht="15" x14ac:dyDescent="0.15">
      <c r="A223" s="10" t="s">
        <v>226</v>
      </c>
      <c r="B223" s="8">
        <v>41137</v>
      </c>
      <c r="C223" s="10" t="s">
        <v>3</v>
      </c>
      <c r="D223" s="5" t="s">
        <v>659</v>
      </c>
      <c r="E223" s="6">
        <f>VLOOKUP(表1[[#This Row],[图书名称]],表2[],2,FALSE)</f>
        <v>39.299999999999997</v>
      </c>
      <c r="F223" s="10">
        <v>17</v>
      </c>
      <c r="G223" s="5" t="s">
        <v>710</v>
      </c>
      <c r="H223" s="5" t="str">
        <f>VLOOKUP(LEFT(表1[[#This Row],[发货地址]],3),表3[],2,FALSE)</f>
        <v>西区</v>
      </c>
      <c r="I223" s="14">
        <f>PRODUCT(IF(表1[[#This Row],[销量（本）]]&lt;40,表1[[#This Row],[单价]],表1[[#This Row],[单价]]*0.93),表1[[#This Row],[销量（本）]])</f>
        <v>668.09999999999991</v>
      </c>
    </row>
    <row r="224" spans="1:9" ht="15" x14ac:dyDescent="0.15">
      <c r="A224" s="10" t="s">
        <v>227</v>
      </c>
      <c r="B224" s="8">
        <v>41138</v>
      </c>
      <c r="C224" s="10" t="s">
        <v>3</v>
      </c>
      <c r="D224" s="5" t="s">
        <v>666</v>
      </c>
      <c r="E224" s="6">
        <f>VLOOKUP(表1[[#This Row],[图书名称]],表2[],2,FALSE)</f>
        <v>36.299999999999997</v>
      </c>
      <c r="F224" s="10">
        <v>28</v>
      </c>
      <c r="G224" s="5" t="s">
        <v>711</v>
      </c>
      <c r="H224" s="5" t="str">
        <f>VLOOKUP(LEFT(表1[[#This Row],[发货地址]],3),表3[],2,FALSE)</f>
        <v>南区</v>
      </c>
      <c r="I224" s="14">
        <f>PRODUCT(IF(表1[[#This Row],[销量（本）]]&lt;40,表1[[#This Row],[单价]],表1[[#This Row],[单价]]*0.93),表1[[#This Row],[销量（本）]])</f>
        <v>1016.3999999999999</v>
      </c>
    </row>
    <row r="225" spans="1:9" ht="15" x14ac:dyDescent="0.15">
      <c r="A225" s="10" t="s">
        <v>228</v>
      </c>
      <c r="B225" s="8">
        <v>41139</v>
      </c>
      <c r="C225" s="10" t="s">
        <v>4</v>
      </c>
      <c r="D225" s="5" t="s">
        <v>651</v>
      </c>
      <c r="E225" s="6">
        <f>VLOOKUP(表1[[#This Row],[图书名称]],表2[],2,FALSE)</f>
        <v>34.9</v>
      </c>
      <c r="F225" s="10">
        <v>50</v>
      </c>
      <c r="G225" s="5" t="s">
        <v>712</v>
      </c>
      <c r="H225" s="5" t="str">
        <f>VLOOKUP(LEFT(表1[[#This Row],[发货地址]],3),表3[],2,FALSE)</f>
        <v>南区</v>
      </c>
      <c r="I225" s="14">
        <f>PRODUCT(IF(表1[[#This Row],[销量（本）]]&lt;40,表1[[#This Row],[单价]],表1[[#This Row],[单价]]*0.93),表1[[#This Row],[销量（本）]])</f>
        <v>1622.8500000000001</v>
      </c>
    </row>
    <row r="226" spans="1:9" ht="15" x14ac:dyDescent="0.15">
      <c r="A226" s="10" t="s">
        <v>229</v>
      </c>
      <c r="B226" s="8">
        <v>41142</v>
      </c>
      <c r="C226" s="10" t="s">
        <v>4</v>
      </c>
      <c r="D226" s="5" t="s">
        <v>652</v>
      </c>
      <c r="E226" s="6">
        <f>VLOOKUP(表1[[#This Row],[图书名称]],表2[],2,FALSE)</f>
        <v>40.5</v>
      </c>
      <c r="F226" s="10">
        <v>48</v>
      </c>
      <c r="G226" s="5" t="s">
        <v>713</v>
      </c>
      <c r="H226" s="5" t="str">
        <f>VLOOKUP(LEFT(表1[[#This Row],[发货地址]],3),表3[],2,FALSE)</f>
        <v>北区</v>
      </c>
      <c r="I226" s="14">
        <f>PRODUCT(IF(表1[[#This Row],[销量（本）]]&lt;40,表1[[#This Row],[单价]],表1[[#This Row],[单价]]*0.93),表1[[#This Row],[销量（本）]])</f>
        <v>1807.92</v>
      </c>
    </row>
    <row r="227" spans="1:9" ht="15" x14ac:dyDescent="0.15">
      <c r="A227" s="10" t="s">
        <v>230</v>
      </c>
      <c r="B227" s="8">
        <v>41142</v>
      </c>
      <c r="C227" s="10" t="s">
        <v>3</v>
      </c>
      <c r="D227" s="5" t="s">
        <v>653</v>
      </c>
      <c r="E227" s="6">
        <f>VLOOKUP(表1[[#This Row],[图书名称]],表2[],2,FALSE)</f>
        <v>44.5</v>
      </c>
      <c r="F227" s="10">
        <v>36</v>
      </c>
      <c r="G227" s="5" t="s">
        <v>714</v>
      </c>
      <c r="H227" s="5" t="str">
        <f>VLOOKUP(LEFT(表1[[#This Row],[发货地址]],3),表3[],2,FALSE)</f>
        <v>东区</v>
      </c>
      <c r="I227" s="14">
        <f>PRODUCT(IF(表1[[#This Row],[销量（本）]]&lt;40,表1[[#This Row],[单价]],表1[[#This Row],[单价]]*0.93),表1[[#This Row],[销量（本）]])</f>
        <v>1602</v>
      </c>
    </row>
    <row r="228" spans="1:9" ht="15" x14ac:dyDescent="0.15">
      <c r="A228" s="10" t="s">
        <v>231</v>
      </c>
      <c r="B228" s="8">
        <v>41144</v>
      </c>
      <c r="C228" s="10" t="s">
        <v>4</v>
      </c>
      <c r="D228" s="5" t="s">
        <v>657</v>
      </c>
      <c r="E228" s="6">
        <f>VLOOKUP(表1[[#This Row],[图书名称]],表2[],2,FALSE)</f>
        <v>37.799999999999997</v>
      </c>
      <c r="F228" s="10">
        <v>46</v>
      </c>
      <c r="G228" s="5" t="s">
        <v>715</v>
      </c>
      <c r="H228" s="5" t="str">
        <f>VLOOKUP(LEFT(表1[[#This Row],[发货地址]],3),表3[],2,FALSE)</f>
        <v>东区</v>
      </c>
      <c r="I228" s="14">
        <f>PRODUCT(IF(表1[[#This Row],[销量（本）]]&lt;40,表1[[#This Row],[单价]],表1[[#This Row],[单价]]*0.93),表1[[#This Row],[销量（本）]])</f>
        <v>1617.0839999999998</v>
      </c>
    </row>
    <row r="229" spans="1:9" ht="15" x14ac:dyDescent="0.15">
      <c r="A229" s="10" t="s">
        <v>232</v>
      </c>
      <c r="B229" s="8">
        <v>41145</v>
      </c>
      <c r="C229" s="10" t="s">
        <v>4</v>
      </c>
      <c r="D229" s="5" t="s">
        <v>645</v>
      </c>
      <c r="E229" s="6">
        <f>VLOOKUP(表1[[#This Row],[图书名称]],表2[],2,FALSE)</f>
        <v>42.5</v>
      </c>
      <c r="F229" s="10">
        <v>45</v>
      </c>
      <c r="G229" s="5" t="s">
        <v>716</v>
      </c>
      <c r="H229" s="5" t="str">
        <f>VLOOKUP(LEFT(表1[[#This Row],[发货地址]],3),表3[],2,FALSE)</f>
        <v>北区</v>
      </c>
      <c r="I229" s="14">
        <f>PRODUCT(IF(表1[[#This Row],[销量（本）]]&lt;40,表1[[#This Row],[单价]],表1[[#This Row],[单价]]*0.93),表1[[#This Row],[销量（本）]])</f>
        <v>1778.625</v>
      </c>
    </row>
    <row r="230" spans="1:9" ht="15" x14ac:dyDescent="0.15">
      <c r="A230" s="10" t="s">
        <v>233</v>
      </c>
      <c r="B230" s="8">
        <v>41149</v>
      </c>
      <c r="C230" s="10" t="s">
        <v>2</v>
      </c>
      <c r="D230" s="5" t="s">
        <v>646</v>
      </c>
      <c r="E230" s="6">
        <f>VLOOKUP(表1[[#This Row],[图书名称]],表2[],2,FALSE)</f>
        <v>39.4</v>
      </c>
      <c r="F230" s="10">
        <v>18</v>
      </c>
      <c r="G230" s="5" t="s">
        <v>717</v>
      </c>
      <c r="H230" s="5" t="str">
        <f>VLOOKUP(LEFT(表1[[#This Row],[发货地址]],3),表3[],2,FALSE)</f>
        <v>北区</v>
      </c>
      <c r="I230" s="14">
        <f>PRODUCT(IF(表1[[#This Row],[销量（本）]]&lt;40,表1[[#This Row],[单价]],表1[[#This Row],[单价]]*0.93),表1[[#This Row],[销量（本）]])</f>
        <v>709.19999999999993</v>
      </c>
    </row>
    <row r="231" spans="1:9" ht="15" x14ac:dyDescent="0.15">
      <c r="A231" s="10" t="s">
        <v>234</v>
      </c>
      <c r="B231" s="8">
        <v>41149</v>
      </c>
      <c r="C231" s="10" t="s">
        <v>4</v>
      </c>
      <c r="D231" s="5" t="s">
        <v>654</v>
      </c>
      <c r="E231" s="6">
        <f>VLOOKUP(表1[[#This Row],[图书名称]],表2[],2,FALSE)</f>
        <v>36.799999999999997</v>
      </c>
      <c r="F231" s="10">
        <v>27</v>
      </c>
      <c r="G231" s="5" t="s">
        <v>718</v>
      </c>
      <c r="H231" s="5" t="str">
        <f>VLOOKUP(LEFT(表1[[#This Row],[发货地址]],3),表3[],2,FALSE)</f>
        <v>北区</v>
      </c>
      <c r="I231" s="14">
        <f>PRODUCT(IF(表1[[#This Row],[销量（本）]]&lt;40,表1[[#This Row],[单价]],表1[[#This Row],[单价]]*0.93),表1[[#This Row],[销量（本）]])</f>
        <v>993.59999999999991</v>
      </c>
    </row>
    <row r="232" spans="1:9" ht="15" x14ac:dyDescent="0.15">
      <c r="A232" s="10" t="s">
        <v>235</v>
      </c>
      <c r="B232" s="8">
        <v>41150</v>
      </c>
      <c r="C232" s="10" t="s">
        <v>4</v>
      </c>
      <c r="D232" s="5" t="s">
        <v>658</v>
      </c>
      <c r="E232" s="6">
        <f>VLOOKUP(表1[[#This Row],[图书名称]],表2[],2,FALSE)</f>
        <v>43.2</v>
      </c>
      <c r="F232" s="10">
        <v>24</v>
      </c>
      <c r="G232" s="5" t="s">
        <v>719</v>
      </c>
      <c r="H232" s="5" t="str">
        <f>VLOOKUP(LEFT(表1[[#This Row],[发货地址]],3),表3[],2,FALSE)</f>
        <v>东区</v>
      </c>
      <c r="I232" s="14">
        <f>PRODUCT(IF(表1[[#This Row],[销量（本）]]&lt;40,表1[[#This Row],[单价]],表1[[#This Row],[单价]]*0.93),表1[[#This Row],[销量（本）]])</f>
        <v>1036.8000000000002</v>
      </c>
    </row>
    <row r="233" spans="1:9" ht="15" x14ac:dyDescent="0.15">
      <c r="A233" s="10" t="s">
        <v>236</v>
      </c>
      <c r="B233" s="8">
        <v>41151</v>
      </c>
      <c r="C233" s="10" t="s">
        <v>2</v>
      </c>
      <c r="D233" s="5" t="s">
        <v>647</v>
      </c>
      <c r="E233" s="6">
        <f>VLOOKUP(表1[[#This Row],[图书名称]],表2[],2,FALSE)</f>
        <v>39.799999999999997</v>
      </c>
      <c r="F233" s="10">
        <v>26</v>
      </c>
      <c r="G233" s="5" t="s">
        <v>720</v>
      </c>
      <c r="H233" s="5" t="str">
        <f>VLOOKUP(LEFT(表1[[#This Row],[发货地址]],3),表3[],2,FALSE)</f>
        <v>东区</v>
      </c>
      <c r="I233" s="14">
        <f>PRODUCT(IF(表1[[#This Row],[销量（本）]]&lt;40,表1[[#This Row],[单价]],表1[[#This Row],[单价]]*0.93),表1[[#This Row],[销量（本）]])</f>
        <v>1034.8</v>
      </c>
    </row>
    <row r="234" spans="1:9" ht="15" x14ac:dyDescent="0.15">
      <c r="A234" s="10" t="s">
        <v>237</v>
      </c>
      <c r="B234" s="8">
        <v>41151</v>
      </c>
      <c r="C234" s="10" t="s">
        <v>3</v>
      </c>
      <c r="D234" s="5" t="s">
        <v>648</v>
      </c>
      <c r="E234" s="6">
        <f>VLOOKUP(表1[[#This Row],[图书名称]],表2[],2,FALSE)</f>
        <v>40.6</v>
      </c>
      <c r="F234" s="10">
        <v>36</v>
      </c>
      <c r="G234" s="5" t="s">
        <v>721</v>
      </c>
      <c r="H234" s="5" t="str">
        <f>VLOOKUP(LEFT(表1[[#This Row],[发货地址]],3),表3[],2,FALSE)</f>
        <v>南区</v>
      </c>
      <c r="I234" s="14">
        <f>PRODUCT(IF(表1[[#This Row],[销量（本）]]&lt;40,表1[[#This Row],[单价]],表1[[#This Row],[单价]]*0.93),表1[[#This Row],[销量（本）]])</f>
        <v>1461.6000000000001</v>
      </c>
    </row>
    <row r="235" spans="1:9" ht="15" x14ac:dyDescent="0.15">
      <c r="A235" s="10" t="s">
        <v>238</v>
      </c>
      <c r="B235" s="8">
        <v>41152</v>
      </c>
      <c r="C235" s="10" t="s">
        <v>2</v>
      </c>
      <c r="D235" s="5" t="s">
        <v>649</v>
      </c>
      <c r="E235" s="6">
        <f>VLOOKUP(表1[[#This Row],[图书名称]],表2[],2,FALSE)</f>
        <v>38.6</v>
      </c>
      <c r="F235" s="10">
        <v>42</v>
      </c>
      <c r="G235" s="5" t="s">
        <v>722</v>
      </c>
      <c r="H235" s="5" t="str">
        <f>VLOOKUP(LEFT(表1[[#This Row],[发货地址]],3),表3[],2,FALSE)</f>
        <v>北区</v>
      </c>
      <c r="I235" s="14">
        <f>PRODUCT(IF(表1[[#This Row],[销量（本）]]&lt;40,表1[[#This Row],[单价]],表1[[#This Row],[单价]]*0.93),表1[[#This Row],[销量（本）]])</f>
        <v>1507.7160000000001</v>
      </c>
    </row>
    <row r="236" spans="1:9" ht="15" x14ac:dyDescent="0.15">
      <c r="A236" s="10" t="s">
        <v>239</v>
      </c>
      <c r="B236" s="8">
        <v>41155</v>
      </c>
      <c r="C236" s="10" t="s">
        <v>4</v>
      </c>
      <c r="D236" s="5" t="s">
        <v>659</v>
      </c>
      <c r="E236" s="6">
        <f>VLOOKUP(表1[[#This Row],[图书名称]],表2[],2,FALSE)</f>
        <v>39.299999999999997</v>
      </c>
      <c r="F236" s="10">
        <v>11</v>
      </c>
      <c r="G236" s="5" t="s">
        <v>723</v>
      </c>
      <c r="H236" s="5" t="str">
        <f>VLOOKUP(LEFT(表1[[#This Row],[发货地址]],3),表3[],2,FALSE)</f>
        <v>南区</v>
      </c>
      <c r="I236" s="14">
        <f>PRODUCT(IF(表1[[#This Row],[销量（本）]]&lt;40,表1[[#This Row],[单价]],表1[[#This Row],[单价]]*0.93),表1[[#This Row],[销量（本）]])</f>
        <v>432.29999999999995</v>
      </c>
    </row>
    <row r="237" spans="1:9" ht="15" x14ac:dyDescent="0.15">
      <c r="A237" s="10" t="s">
        <v>240</v>
      </c>
      <c r="B237" s="8">
        <v>41156</v>
      </c>
      <c r="C237" s="10" t="s">
        <v>3</v>
      </c>
      <c r="D237" s="5" t="s">
        <v>652</v>
      </c>
      <c r="E237" s="6">
        <f>VLOOKUP(表1[[#This Row],[图书名称]],表2[],2,FALSE)</f>
        <v>40.5</v>
      </c>
      <c r="F237" s="10">
        <v>45</v>
      </c>
      <c r="G237" s="5" t="s">
        <v>792</v>
      </c>
      <c r="H237" s="5" t="str">
        <f>VLOOKUP(LEFT(表1[[#This Row],[发货地址]],3),表3[],2,FALSE)</f>
        <v>北区</v>
      </c>
      <c r="I237" s="14">
        <f>PRODUCT(IF(表1[[#This Row],[销量（本）]]&lt;40,表1[[#This Row],[单价]],表1[[#This Row],[单价]]*0.93),表1[[#This Row],[销量（本）]])</f>
        <v>1694.925</v>
      </c>
    </row>
    <row r="238" spans="1:9" ht="15" x14ac:dyDescent="0.15">
      <c r="A238" s="10" t="s">
        <v>241</v>
      </c>
      <c r="B238" s="8">
        <v>41156</v>
      </c>
      <c r="C238" s="10" t="s">
        <v>4</v>
      </c>
      <c r="D238" s="5" t="s">
        <v>653</v>
      </c>
      <c r="E238" s="6">
        <f>VLOOKUP(表1[[#This Row],[图书名称]],表2[],2,FALSE)</f>
        <v>44.5</v>
      </c>
      <c r="F238" s="10">
        <v>11</v>
      </c>
      <c r="G238" s="5" t="s">
        <v>790</v>
      </c>
      <c r="H238" s="5" t="str">
        <f>VLOOKUP(LEFT(表1[[#This Row],[发货地址]],3),表3[],2,FALSE)</f>
        <v>东区</v>
      </c>
      <c r="I238" s="14">
        <f>PRODUCT(IF(表1[[#This Row],[销量（本）]]&lt;40,表1[[#This Row],[单价]],表1[[#This Row],[单价]]*0.93),表1[[#This Row],[销量（本）]])</f>
        <v>489.5</v>
      </c>
    </row>
    <row r="239" spans="1:9" ht="15" x14ac:dyDescent="0.15">
      <c r="A239" s="10" t="s">
        <v>242</v>
      </c>
      <c r="B239" s="8">
        <v>41157</v>
      </c>
      <c r="C239" s="10" t="s">
        <v>4</v>
      </c>
      <c r="D239" s="5" t="s">
        <v>657</v>
      </c>
      <c r="E239" s="6">
        <f>VLOOKUP(表1[[#This Row],[图书名称]],表2[],2,FALSE)</f>
        <v>37.799999999999997</v>
      </c>
      <c r="F239" s="10">
        <v>46</v>
      </c>
      <c r="G239" s="5" t="s">
        <v>724</v>
      </c>
      <c r="H239" s="5" t="str">
        <f>VLOOKUP(LEFT(表1[[#This Row],[发货地址]],3),表3[],2,FALSE)</f>
        <v>北区</v>
      </c>
      <c r="I239" s="14">
        <f>PRODUCT(IF(表1[[#This Row],[销量（本）]]&lt;40,表1[[#This Row],[单价]],表1[[#This Row],[单价]]*0.93),表1[[#This Row],[销量（本）]])</f>
        <v>1617.0839999999998</v>
      </c>
    </row>
    <row r="240" spans="1:9" ht="15" x14ac:dyDescent="0.15">
      <c r="A240" s="10" t="s">
        <v>243</v>
      </c>
      <c r="B240" s="8">
        <v>41158</v>
      </c>
      <c r="C240" s="10" t="s">
        <v>3</v>
      </c>
      <c r="D240" s="5" t="s">
        <v>645</v>
      </c>
      <c r="E240" s="6">
        <f>VLOOKUP(表1[[#This Row],[图书名称]],表2[],2,FALSE)</f>
        <v>42.5</v>
      </c>
      <c r="F240" s="10">
        <v>43</v>
      </c>
      <c r="G240" s="5" t="s">
        <v>725</v>
      </c>
      <c r="H240" s="5" t="str">
        <f>VLOOKUP(LEFT(表1[[#This Row],[发货地址]],3),表3[],2,FALSE)</f>
        <v>东区</v>
      </c>
      <c r="I240" s="14">
        <f>PRODUCT(IF(表1[[#This Row],[销量（本）]]&lt;40,表1[[#This Row],[单价]],表1[[#This Row],[单价]]*0.93),表1[[#This Row],[销量（本）]])</f>
        <v>1699.575</v>
      </c>
    </row>
    <row r="241" spans="1:9" ht="15" x14ac:dyDescent="0.15">
      <c r="A241" s="10" t="s">
        <v>244</v>
      </c>
      <c r="B241" s="8">
        <v>41158</v>
      </c>
      <c r="C241" s="10" t="s">
        <v>4</v>
      </c>
      <c r="D241" s="5" t="s">
        <v>646</v>
      </c>
      <c r="E241" s="6">
        <f>VLOOKUP(表1[[#This Row],[图书名称]],表2[],2,FALSE)</f>
        <v>39.4</v>
      </c>
      <c r="F241" s="10">
        <v>48</v>
      </c>
      <c r="G241" s="5" t="s">
        <v>726</v>
      </c>
      <c r="H241" s="5" t="str">
        <f>VLOOKUP(LEFT(表1[[#This Row],[发货地址]],3),表3[],2,FALSE)</f>
        <v>北区</v>
      </c>
      <c r="I241" s="14">
        <f>PRODUCT(IF(表1[[#This Row],[销量（本）]]&lt;40,表1[[#This Row],[单价]],表1[[#This Row],[单价]]*0.93),表1[[#This Row],[销量（本）]])</f>
        <v>1758.8160000000003</v>
      </c>
    </row>
    <row r="242" spans="1:9" ht="15" x14ac:dyDescent="0.15">
      <c r="A242" s="10" t="s">
        <v>245</v>
      </c>
      <c r="B242" s="8">
        <v>41159</v>
      </c>
      <c r="C242" s="10" t="s">
        <v>3</v>
      </c>
      <c r="D242" s="5" t="s">
        <v>644</v>
      </c>
      <c r="E242" s="6">
        <f>VLOOKUP(表1[[#This Row],[图书名称]],表2[],2,FALSE)</f>
        <v>41.3</v>
      </c>
      <c r="F242" s="10">
        <v>25</v>
      </c>
      <c r="G242" s="5" t="s">
        <v>727</v>
      </c>
      <c r="H242" s="5" t="str">
        <f>VLOOKUP(LEFT(表1[[#This Row],[发货地址]],3),表3[],2,FALSE)</f>
        <v>西区</v>
      </c>
      <c r="I242" s="14">
        <f>PRODUCT(IF(表1[[#This Row],[销量（本）]]&lt;40,表1[[#This Row],[单价]],表1[[#This Row],[单价]]*0.93),表1[[#This Row],[销量（本）]])</f>
        <v>1032.5</v>
      </c>
    </row>
    <row r="243" spans="1:9" ht="15" x14ac:dyDescent="0.15">
      <c r="A243" s="10" t="s">
        <v>246</v>
      </c>
      <c r="B243" s="8">
        <v>41160</v>
      </c>
      <c r="C243" s="10" t="s">
        <v>3</v>
      </c>
      <c r="D243" s="5" t="s">
        <v>655</v>
      </c>
      <c r="E243" s="6">
        <f>VLOOKUP(表1[[#This Row],[图书名称]],表2[],2,FALSE)</f>
        <v>43.9</v>
      </c>
      <c r="F243" s="10">
        <v>42</v>
      </c>
      <c r="G243" s="5" t="s">
        <v>728</v>
      </c>
      <c r="H243" s="5" t="str">
        <f>VLOOKUP(LEFT(表1[[#This Row],[发货地址]],3),表3[],2,FALSE)</f>
        <v>东区</v>
      </c>
      <c r="I243" s="14">
        <f>PRODUCT(IF(表1[[#This Row],[销量（本）]]&lt;40,表1[[#This Row],[单价]],表1[[#This Row],[单价]]*0.93),表1[[#This Row],[销量（本）]])</f>
        <v>1714.7339999999999</v>
      </c>
    </row>
    <row r="244" spans="1:9" ht="15" x14ac:dyDescent="0.15">
      <c r="A244" s="10" t="s">
        <v>247</v>
      </c>
      <c r="B244" s="8">
        <v>41163</v>
      </c>
      <c r="C244" s="10" t="s">
        <v>3</v>
      </c>
      <c r="D244" s="5" t="s">
        <v>656</v>
      </c>
      <c r="E244" s="6">
        <f>VLOOKUP(表1[[#This Row],[图书名称]],表2[],2,FALSE)</f>
        <v>41.1</v>
      </c>
      <c r="F244" s="10">
        <v>49</v>
      </c>
      <c r="G244" s="5" t="s">
        <v>729</v>
      </c>
      <c r="H244" s="5" t="str">
        <f>VLOOKUP(LEFT(表1[[#This Row],[发货地址]],3),表3[],2,FALSE)</f>
        <v>北区</v>
      </c>
      <c r="I244" s="14">
        <f>PRODUCT(IF(表1[[#This Row],[销量（本）]]&lt;40,表1[[#This Row],[单价]],表1[[#This Row],[单价]]*0.93),表1[[#This Row],[销量（本）]])</f>
        <v>1872.9270000000004</v>
      </c>
    </row>
    <row r="245" spans="1:9" ht="15" x14ac:dyDescent="0.15">
      <c r="A245" s="10" t="s">
        <v>248</v>
      </c>
      <c r="B245" s="8">
        <v>41163</v>
      </c>
      <c r="C245" s="10" t="s">
        <v>4</v>
      </c>
      <c r="D245" s="5" t="s">
        <v>650</v>
      </c>
      <c r="E245" s="6">
        <f>VLOOKUP(表1[[#This Row],[图书名称]],表2[],2,FALSE)</f>
        <v>39.200000000000003</v>
      </c>
      <c r="F245" s="10">
        <v>41</v>
      </c>
      <c r="G245" s="5" t="s">
        <v>730</v>
      </c>
      <c r="H245" s="5" t="str">
        <f>VLOOKUP(LEFT(表1[[#This Row],[发货地址]],3),表3[],2,FALSE)</f>
        <v>东区</v>
      </c>
      <c r="I245" s="14">
        <f>PRODUCT(IF(表1[[#This Row],[销量（本）]]&lt;40,表1[[#This Row],[单价]],表1[[#This Row],[单价]]*0.93),表1[[#This Row],[销量（本）]])</f>
        <v>1494.6960000000001</v>
      </c>
    </row>
    <row r="246" spans="1:9" ht="15" x14ac:dyDescent="0.15">
      <c r="A246" s="10" t="s">
        <v>249</v>
      </c>
      <c r="B246" s="8">
        <v>41164</v>
      </c>
      <c r="C246" s="10" t="s">
        <v>4</v>
      </c>
      <c r="D246" s="5" t="s">
        <v>666</v>
      </c>
      <c r="E246" s="6">
        <f>VLOOKUP(表1[[#This Row],[图书名称]],表2[],2,FALSE)</f>
        <v>36.299999999999997</v>
      </c>
      <c r="F246" s="10">
        <v>26</v>
      </c>
      <c r="G246" s="5" t="s">
        <v>731</v>
      </c>
      <c r="H246" s="5" t="str">
        <f>VLOOKUP(LEFT(表1[[#This Row],[发货地址]],3),表3[],2,FALSE)</f>
        <v>东区</v>
      </c>
      <c r="I246" s="14">
        <f>PRODUCT(IF(表1[[#This Row],[销量（本）]]&lt;40,表1[[#This Row],[单价]],表1[[#This Row],[单价]]*0.93),表1[[#This Row],[销量（本）]])</f>
        <v>943.8</v>
      </c>
    </row>
    <row r="247" spans="1:9" ht="15" x14ac:dyDescent="0.15">
      <c r="A247" s="10" t="s">
        <v>250</v>
      </c>
      <c r="B247" s="8">
        <v>41165</v>
      </c>
      <c r="C247" s="10" t="s">
        <v>4</v>
      </c>
      <c r="D247" s="5" t="s">
        <v>651</v>
      </c>
      <c r="E247" s="6">
        <f>VLOOKUP(表1[[#This Row],[图书名称]],表2[],2,FALSE)</f>
        <v>34.9</v>
      </c>
      <c r="F247" s="10">
        <v>25</v>
      </c>
      <c r="G247" s="5" t="s">
        <v>732</v>
      </c>
      <c r="H247" s="5" t="str">
        <f>VLOOKUP(LEFT(表1[[#This Row],[发货地址]],3),表3[],2,FALSE)</f>
        <v>北区</v>
      </c>
      <c r="I247" s="14">
        <f>PRODUCT(IF(表1[[#This Row],[销量（本）]]&lt;40,表1[[#This Row],[单价]],表1[[#This Row],[单价]]*0.93),表1[[#This Row],[销量（本）]])</f>
        <v>872.5</v>
      </c>
    </row>
    <row r="248" spans="1:9" ht="15" x14ac:dyDescent="0.15">
      <c r="A248" s="10" t="s">
        <v>251</v>
      </c>
      <c r="B248" s="8">
        <v>41166</v>
      </c>
      <c r="C248" s="10" t="s">
        <v>4</v>
      </c>
      <c r="D248" s="5" t="s">
        <v>652</v>
      </c>
      <c r="E248" s="6">
        <f>VLOOKUP(表1[[#This Row],[图书名称]],表2[],2,FALSE)</f>
        <v>40.5</v>
      </c>
      <c r="F248" s="10">
        <v>21</v>
      </c>
      <c r="G248" s="5" t="s">
        <v>733</v>
      </c>
      <c r="H248" s="5" t="str">
        <f>VLOOKUP(LEFT(表1[[#This Row],[发货地址]],3),表3[],2,FALSE)</f>
        <v>南区</v>
      </c>
      <c r="I248" s="14">
        <f>PRODUCT(IF(表1[[#This Row],[销量（本）]]&lt;40,表1[[#This Row],[单价]],表1[[#This Row],[单价]]*0.93),表1[[#This Row],[销量（本）]])</f>
        <v>850.5</v>
      </c>
    </row>
    <row r="249" spans="1:9" ht="15" x14ac:dyDescent="0.15">
      <c r="A249" s="10" t="s">
        <v>252</v>
      </c>
      <c r="B249" s="8">
        <v>41166</v>
      </c>
      <c r="C249" s="10" t="s">
        <v>4</v>
      </c>
      <c r="D249" s="5" t="s">
        <v>653</v>
      </c>
      <c r="E249" s="6">
        <f>VLOOKUP(表1[[#This Row],[图书名称]],表2[],2,FALSE)</f>
        <v>44.5</v>
      </c>
      <c r="F249" s="10">
        <v>49</v>
      </c>
      <c r="G249" s="5" t="s">
        <v>734</v>
      </c>
      <c r="H249" s="5" t="str">
        <f>VLOOKUP(LEFT(表1[[#This Row],[发货地址]],3),表3[],2,FALSE)</f>
        <v>北区</v>
      </c>
      <c r="I249" s="14">
        <f>PRODUCT(IF(表1[[#This Row],[销量（本）]]&lt;40,表1[[#This Row],[单价]],表1[[#This Row],[单价]]*0.93),表1[[#This Row],[销量（本）]])</f>
        <v>2027.8650000000002</v>
      </c>
    </row>
    <row r="250" spans="1:9" ht="15" x14ac:dyDescent="0.15">
      <c r="A250" s="10" t="s">
        <v>253</v>
      </c>
      <c r="B250" s="8">
        <v>41167</v>
      </c>
      <c r="C250" s="10" t="s">
        <v>4</v>
      </c>
      <c r="D250" s="5" t="s">
        <v>657</v>
      </c>
      <c r="E250" s="6">
        <f>VLOOKUP(表1[[#This Row],[图书名称]],表2[],2,FALSE)</f>
        <v>37.799999999999997</v>
      </c>
      <c r="F250" s="10">
        <v>4</v>
      </c>
      <c r="G250" s="5" t="s">
        <v>735</v>
      </c>
      <c r="H250" s="5" t="str">
        <f>VLOOKUP(LEFT(表1[[#This Row],[发货地址]],3),表3[],2,FALSE)</f>
        <v>南区</v>
      </c>
      <c r="I250" s="14">
        <f>PRODUCT(IF(表1[[#This Row],[销量（本）]]&lt;40,表1[[#This Row],[单价]],表1[[#This Row],[单价]]*0.93),表1[[#This Row],[销量（本）]])</f>
        <v>151.19999999999999</v>
      </c>
    </row>
    <row r="251" spans="1:9" ht="15" x14ac:dyDescent="0.15">
      <c r="A251" s="10" t="s">
        <v>341</v>
      </c>
      <c r="B251" s="8">
        <v>41261</v>
      </c>
      <c r="C251" s="10" t="s">
        <v>4</v>
      </c>
      <c r="D251" s="5" t="s">
        <v>645</v>
      </c>
      <c r="E251" s="6">
        <f>VLOOKUP(表1[[#This Row],[图书名称]],表2[],2,FALSE)</f>
        <v>42.5</v>
      </c>
      <c r="F251" s="10">
        <v>11</v>
      </c>
      <c r="G251" s="5" t="s">
        <v>690</v>
      </c>
      <c r="H251" s="5" t="str">
        <f>VLOOKUP(LEFT(表1[[#This Row],[发货地址]],3),表3[],2,FALSE)</f>
        <v>北区</v>
      </c>
      <c r="I251" s="14">
        <f>PRODUCT(IF(表1[[#This Row],[销量（本）]]&lt;40,表1[[#This Row],[单价]],表1[[#This Row],[单价]]*0.93),表1[[#This Row],[销量（本）]])</f>
        <v>467.5</v>
      </c>
    </row>
    <row r="252" spans="1:9" ht="15" x14ac:dyDescent="0.15">
      <c r="A252" s="10" t="s">
        <v>254</v>
      </c>
      <c r="B252" s="8">
        <v>41169</v>
      </c>
      <c r="C252" s="10" t="s">
        <v>2</v>
      </c>
      <c r="D252" s="5" t="s">
        <v>645</v>
      </c>
      <c r="E252" s="6">
        <f>VLOOKUP(表1[[#This Row],[图书名称]],表2[],2,FALSE)</f>
        <v>42.5</v>
      </c>
      <c r="F252" s="10">
        <v>40</v>
      </c>
      <c r="G252" s="5" t="s">
        <v>736</v>
      </c>
      <c r="H252" s="5" t="str">
        <f>VLOOKUP(LEFT(表1[[#This Row],[发货地址]],3),表3[],2,FALSE)</f>
        <v>东区</v>
      </c>
      <c r="I252" s="14">
        <f>PRODUCT(IF(表1[[#This Row],[销量（本）]]&lt;40,表1[[#This Row],[单价]],表1[[#This Row],[单价]]*0.93),表1[[#This Row],[销量（本）]])</f>
        <v>1581</v>
      </c>
    </row>
    <row r="253" spans="1:9" ht="15" x14ac:dyDescent="0.15">
      <c r="A253" s="10" t="s">
        <v>255</v>
      </c>
      <c r="B253" s="8">
        <v>41170</v>
      </c>
      <c r="C253" s="10" t="s">
        <v>2</v>
      </c>
      <c r="D253" s="5" t="s">
        <v>646</v>
      </c>
      <c r="E253" s="6">
        <f>VLOOKUP(表1[[#This Row],[图书名称]],表2[],2,FALSE)</f>
        <v>39.4</v>
      </c>
      <c r="F253" s="10">
        <v>31</v>
      </c>
      <c r="G253" s="5" t="s">
        <v>724</v>
      </c>
      <c r="H253" s="5" t="str">
        <f>VLOOKUP(LEFT(表1[[#This Row],[发货地址]],3),表3[],2,FALSE)</f>
        <v>北区</v>
      </c>
      <c r="I253" s="14">
        <f>PRODUCT(IF(表1[[#This Row],[销量（本）]]&lt;40,表1[[#This Row],[单价]],表1[[#This Row],[单价]]*0.93),表1[[#This Row],[销量（本）]])</f>
        <v>1221.3999999999999</v>
      </c>
    </row>
    <row r="254" spans="1:9" ht="15" x14ac:dyDescent="0.15">
      <c r="A254" s="10" t="s">
        <v>256</v>
      </c>
      <c r="B254" s="8">
        <v>41171</v>
      </c>
      <c r="C254" s="10" t="s">
        <v>2</v>
      </c>
      <c r="D254" s="5" t="s">
        <v>654</v>
      </c>
      <c r="E254" s="6">
        <f>VLOOKUP(表1[[#This Row],[图书名称]],表2[],2,FALSE)</f>
        <v>36.799999999999997</v>
      </c>
      <c r="F254" s="10">
        <v>37</v>
      </c>
      <c r="G254" s="5" t="s">
        <v>737</v>
      </c>
      <c r="H254" s="5" t="str">
        <f>VLOOKUP(LEFT(表1[[#This Row],[发货地址]],3),表3[],2,FALSE)</f>
        <v>北区</v>
      </c>
      <c r="I254" s="14">
        <f>PRODUCT(IF(表1[[#This Row],[销量（本）]]&lt;40,表1[[#This Row],[单价]],表1[[#This Row],[单价]]*0.93),表1[[#This Row],[销量（本）]])</f>
        <v>1361.6</v>
      </c>
    </row>
    <row r="255" spans="1:9" ht="15" x14ac:dyDescent="0.15">
      <c r="A255" s="10" t="s">
        <v>257</v>
      </c>
      <c r="B255" s="8">
        <v>41171</v>
      </c>
      <c r="C255" s="10" t="s">
        <v>3</v>
      </c>
      <c r="D255" s="5" t="s">
        <v>658</v>
      </c>
      <c r="E255" s="6">
        <f>VLOOKUP(表1[[#This Row],[图书名称]],表2[],2,FALSE)</f>
        <v>43.2</v>
      </c>
      <c r="F255" s="10">
        <v>47</v>
      </c>
      <c r="G255" s="5" t="s">
        <v>738</v>
      </c>
      <c r="H255" s="5" t="str">
        <f>VLOOKUP(LEFT(表1[[#This Row],[发货地址]],3),表3[],2,FALSE)</f>
        <v>北区</v>
      </c>
      <c r="I255" s="14">
        <f>PRODUCT(IF(表1[[#This Row],[销量（本）]]&lt;40,表1[[#This Row],[单价]],表1[[#This Row],[单价]]*0.93),表1[[#This Row],[销量（本）]])</f>
        <v>1888.2720000000002</v>
      </c>
    </row>
    <row r="256" spans="1:9" ht="15" x14ac:dyDescent="0.15">
      <c r="A256" s="10" t="s">
        <v>258</v>
      </c>
      <c r="B256" s="8">
        <v>41172</v>
      </c>
      <c r="C256" s="10" t="s">
        <v>2</v>
      </c>
      <c r="D256" s="5" t="s">
        <v>647</v>
      </c>
      <c r="E256" s="6">
        <f>VLOOKUP(表1[[#This Row],[图书名称]],表2[],2,FALSE)</f>
        <v>39.799999999999997</v>
      </c>
      <c r="F256" s="10">
        <v>17</v>
      </c>
      <c r="G256" s="5" t="s">
        <v>739</v>
      </c>
      <c r="H256" s="5" t="str">
        <f>VLOOKUP(LEFT(表1[[#This Row],[发货地址]],3),表3[],2,FALSE)</f>
        <v>北区</v>
      </c>
      <c r="I256" s="14">
        <f>PRODUCT(IF(表1[[#This Row],[销量（本）]]&lt;40,表1[[#This Row],[单价]],表1[[#This Row],[单价]]*0.93),表1[[#This Row],[销量（本）]])</f>
        <v>676.59999999999991</v>
      </c>
    </row>
    <row r="257" spans="1:9" ht="15" x14ac:dyDescent="0.15">
      <c r="A257" s="10" t="s">
        <v>259</v>
      </c>
      <c r="B257" s="8">
        <v>41173</v>
      </c>
      <c r="C257" s="10" t="s">
        <v>2</v>
      </c>
      <c r="D257" s="5" t="s">
        <v>648</v>
      </c>
      <c r="E257" s="6">
        <f>VLOOKUP(表1[[#This Row],[图书名称]],表2[],2,FALSE)</f>
        <v>40.6</v>
      </c>
      <c r="F257" s="10">
        <v>2</v>
      </c>
      <c r="G257" s="5" t="s">
        <v>740</v>
      </c>
      <c r="H257" s="5" t="str">
        <f>VLOOKUP(LEFT(表1[[#This Row],[发货地址]],3),表3[],2,FALSE)</f>
        <v>东区</v>
      </c>
      <c r="I257" s="14">
        <f>PRODUCT(IF(表1[[#This Row],[销量（本）]]&lt;40,表1[[#This Row],[单价]],表1[[#This Row],[单价]]*0.93),表1[[#This Row],[销量（本）]])</f>
        <v>81.2</v>
      </c>
    </row>
    <row r="258" spans="1:9" ht="15" x14ac:dyDescent="0.15">
      <c r="A258" s="10" t="s">
        <v>260</v>
      </c>
      <c r="B258" s="8">
        <v>41176</v>
      </c>
      <c r="C258" s="10" t="s">
        <v>3</v>
      </c>
      <c r="D258" s="5" t="s">
        <v>649</v>
      </c>
      <c r="E258" s="6">
        <f>VLOOKUP(表1[[#This Row],[图书名称]],表2[],2,FALSE)</f>
        <v>38.6</v>
      </c>
      <c r="F258" s="10">
        <v>31</v>
      </c>
      <c r="G258" s="5" t="s">
        <v>741</v>
      </c>
      <c r="H258" s="5" t="str">
        <f>VLOOKUP(LEFT(表1[[#This Row],[发货地址]],3),表3[],2,FALSE)</f>
        <v>南区</v>
      </c>
      <c r="I258" s="14">
        <f>PRODUCT(IF(表1[[#This Row],[销量（本）]]&lt;40,表1[[#This Row],[单价]],表1[[#This Row],[单价]]*0.93),表1[[#This Row],[销量（本）]])</f>
        <v>1196.6000000000001</v>
      </c>
    </row>
    <row r="259" spans="1:9" ht="15" x14ac:dyDescent="0.15">
      <c r="A259" s="10" t="s">
        <v>261</v>
      </c>
      <c r="B259" s="8">
        <v>41177</v>
      </c>
      <c r="C259" s="10" t="s">
        <v>2</v>
      </c>
      <c r="D259" s="5" t="s">
        <v>659</v>
      </c>
      <c r="E259" s="6">
        <f>VLOOKUP(表1[[#This Row],[图书名称]],表2[],2,FALSE)</f>
        <v>39.299999999999997</v>
      </c>
      <c r="F259" s="10">
        <v>50</v>
      </c>
      <c r="G259" s="5" t="s">
        <v>742</v>
      </c>
      <c r="H259" s="5" t="str">
        <f>VLOOKUP(LEFT(表1[[#This Row],[发货地址]],3),表3[],2,FALSE)</f>
        <v>东区</v>
      </c>
      <c r="I259" s="14">
        <f>PRODUCT(IF(表1[[#This Row],[销量（本）]]&lt;40,表1[[#This Row],[单价]],表1[[#This Row],[单价]]*0.93),表1[[#This Row],[销量（本）]])</f>
        <v>1827.45</v>
      </c>
    </row>
    <row r="260" spans="1:9" ht="15" x14ac:dyDescent="0.15">
      <c r="A260" s="10" t="s">
        <v>262</v>
      </c>
      <c r="B260" s="8">
        <v>41177</v>
      </c>
      <c r="C260" s="10" t="s">
        <v>4</v>
      </c>
      <c r="D260" s="5" t="s">
        <v>654</v>
      </c>
      <c r="E260" s="6">
        <f>VLOOKUP(表1[[#This Row],[图书名称]],表2[],2,FALSE)</f>
        <v>36.799999999999997</v>
      </c>
      <c r="F260" s="10">
        <v>43</v>
      </c>
      <c r="G260" s="5" t="s">
        <v>743</v>
      </c>
      <c r="H260" s="5" t="str">
        <f>VLOOKUP(LEFT(表1[[#This Row],[发货地址]],3),表3[],2,FALSE)</f>
        <v>南区</v>
      </c>
      <c r="I260" s="14">
        <f>PRODUCT(IF(表1[[#This Row],[销量（本）]]&lt;40,表1[[#This Row],[单价]],表1[[#This Row],[单价]]*0.93),表1[[#This Row],[销量（本）]])</f>
        <v>1471.6319999999998</v>
      </c>
    </row>
    <row r="261" spans="1:9" ht="15" x14ac:dyDescent="0.15">
      <c r="A261" s="10" t="s">
        <v>263</v>
      </c>
      <c r="B261" s="8">
        <v>41178</v>
      </c>
      <c r="C261" s="10" t="s">
        <v>2</v>
      </c>
      <c r="D261" s="5" t="s">
        <v>658</v>
      </c>
      <c r="E261" s="6">
        <f>VLOOKUP(表1[[#This Row],[图书名称]],表2[],2,FALSE)</f>
        <v>43.2</v>
      </c>
      <c r="F261" s="10">
        <v>10</v>
      </c>
      <c r="G261" s="5" t="s">
        <v>744</v>
      </c>
      <c r="H261" s="5" t="str">
        <f>VLOOKUP(LEFT(表1[[#This Row],[发货地址]],3),表3[],2,FALSE)</f>
        <v>东区</v>
      </c>
      <c r="I261" s="14">
        <f>PRODUCT(IF(表1[[#This Row],[销量（本）]]&lt;40,表1[[#This Row],[单价]],表1[[#This Row],[单价]]*0.93),表1[[#This Row],[销量（本）]])</f>
        <v>432</v>
      </c>
    </row>
    <row r="262" spans="1:9" ht="15" x14ac:dyDescent="0.15">
      <c r="A262" s="10" t="s">
        <v>264</v>
      </c>
      <c r="B262" s="8">
        <v>41179</v>
      </c>
      <c r="C262" s="10" t="s">
        <v>2</v>
      </c>
      <c r="D262" s="5" t="s">
        <v>647</v>
      </c>
      <c r="E262" s="6">
        <f>VLOOKUP(表1[[#This Row],[图书名称]],表2[],2,FALSE)</f>
        <v>39.799999999999997</v>
      </c>
      <c r="F262" s="10">
        <v>4</v>
      </c>
      <c r="G262" s="5" t="s">
        <v>745</v>
      </c>
      <c r="H262" s="5" t="str">
        <f>VLOOKUP(LEFT(表1[[#This Row],[发货地址]],3),表3[],2,FALSE)</f>
        <v>西区</v>
      </c>
      <c r="I262" s="14">
        <f>PRODUCT(IF(表1[[#This Row],[销量（本）]]&lt;40,表1[[#This Row],[单价]],表1[[#This Row],[单价]]*0.93),表1[[#This Row],[销量（本）]])</f>
        <v>159.19999999999999</v>
      </c>
    </row>
    <row r="263" spans="1:9" ht="15" x14ac:dyDescent="0.15">
      <c r="A263" s="10" t="s">
        <v>265</v>
      </c>
      <c r="B263" s="8">
        <v>41179</v>
      </c>
      <c r="C263" s="10" t="s">
        <v>4</v>
      </c>
      <c r="D263" s="5" t="s">
        <v>648</v>
      </c>
      <c r="E263" s="6">
        <f>VLOOKUP(表1[[#This Row],[图书名称]],表2[],2,FALSE)</f>
        <v>40.6</v>
      </c>
      <c r="F263" s="10">
        <v>42</v>
      </c>
      <c r="G263" s="5" t="s">
        <v>746</v>
      </c>
      <c r="H263" s="5" t="str">
        <f>VLOOKUP(LEFT(表1[[#This Row],[发货地址]],3),表3[],2,FALSE)</f>
        <v>北区</v>
      </c>
      <c r="I263" s="14">
        <f>PRODUCT(IF(表1[[#This Row],[销量（本）]]&lt;40,表1[[#This Row],[单价]],表1[[#This Row],[单价]]*0.93),表1[[#This Row],[销量（本）]])</f>
        <v>1585.836</v>
      </c>
    </row>
    <row r="264" spans="1:9" ht="15" x14ac:dyDescent="0.15">
      <c r="A264" s="10" t="s">
        <v>266</v>
      </c>
      <c r="B264" s="8">
        <v>41180</v>
      </c>
      <c r="C264" s="10" t="s">
        <v>2</v>
      </c>
      <c r="D264" s="5" t="s">
        <v>649</v>
      </c>
      <c r="E264" s="6">
        <f>VLOOKUP(表1[[#This Row],[图书名称]],表2[],2,FALSE)</f>
        <v>38.6</v>
      </c>
      <c r="F264" s="10">
        <v>25</v>
      </c>
      <c r="G264" s="5" t="s">
        <v>747</v>
      </c>
      <c r="H264" s="5" t="str">
        <f>VLOOKUP(LEFT(表1[[#This Row],[发货地址]],3),表3[],2,FALSE)</f>
        <v>东区</v>
      </c>
      <c r="I264" s="14">
        <f>PRODUCT(IF(表1[[#This Row],[销量（本）]]&lt;40,表1[[#This Row],[单价]],表1[[#This Row],[单价]]*0.93),表1[[#This Row],[销量（本）]])</f>
        <v>965</v>
      </c>
    </row>
    <row r="265" spans="1:9" ht="15" x14ac:dyDescent="0.15">
      <c r="A265" s="10" t="s">
        <v>267</v>
      </c>
      <c r="B265" s="8">
        <v>41181</v>
      </c>
      <c r="C265" s="10" t="s">
        <v>3</v>
      </c>
      <c r="D265" s="5" t="s">
        <v>659</v>
      </c>
      <c r="E265" s="6">
        <f>VLOOKUP(表1[[#This Row],[图书名称]],表2[],2,FALSE)</f>
        <v>39.299999999999997</v>
      </c>
      <c r="F265" s="10">
        <v>35</v>
      </c>
      <c r="G265" s="5" t="s">
        <v>748</v>
      </c>
      <c r="H265" s="5" t="str">
        <f>VLOOKUP(LEFT(表1[[#This Row],[发货地址]],3),表3[],2,FALSE)</f>
        <v>东区</v>
      </c>
      <c r="I265" s="14">
        <f>PRODUCT(IF(表1[[#This Row],[销量（本）]]&lt;40,表1[[#This Row],[单价]],表1[[#This Row],[单价]]*0.93),表1[[#This Row],[销量（本）]])</f>
        <v>1375.5</v>
      </c>
    </row>
    <row r="266" spans="1:9" ht="15" x14ac:dyDescent="0.15">
      <c r="A266" s="10" t="s">
        <v>268</v>
      </c>
      <c r="B266" s="8">
        <v>41184</v>
      </c>
      <c r="C266" s="10" t="s">
        <v>3</v>
      </c>
      <c r="D266" s="5" t="s">
        <v>652</v>
      </c>
      <c r="E266" s="6">
        <f>VLOOKUP(表1[[#This Row],[图书名称]],表2[],2,FALSE)</f>
        <v>40.5</v>
      </c>
      <c r="F266" s="10">
        <v>35</v>
      </c>
      <c r="G266" s="5" t="s">
        <v>749</v>
      </c>
      <c r="H266" s="5" t="str">
        <f>VLOOKUP(LEFT(表1[[#This Row],[发货地址]],3),表3[],2,FALSE)</f>
        <v>西区</v>
      </c>
      <c r="I266" s="14">
        <f>PRODUCT(IF(表1[[#This Row],[销量（本）]]&lt;40,表1[[#This Row],[单价]],表1[[#This Row],[单价]]*0.93),表1[[#This Row],[销量（本）]])</f>
        <v>1417.5</v>
      </c>
    </row>
    <row r="267" spans="1:9" ht="15" x14ac:dyDescent="0.15">
      <c r="A267" s="10" t="s">
        <v>269</v>
      </c>
      <c r="B267" s="8">
        <v>41185</v>
      </c>
      <c r="C267" s="10" t="s">
        <v>3</v>
      </c>
      <c r="D267" s="5" t="s">
        <v>653</v>
      </c>
      <c r="E267" s="6">
        <f>VLOOKUP(表1[[#This Row],[图书名称]],表2[],2,FALSE)</f>
        <v>44.5</v>
      </c>
      <c r="F267" s="10">
        <v>23</v>
      </c>
      <c r="G267" s="5" t="s">
        <v>750</v>
      </c>
      <c r="H267" s="5" t="str">
        <f>VLOOKUP(LEFT(表1[[#This Row],[发货地址]],3),表3[],2,FALSE)</f>
        <v>东区</v>
      </c>
      <c r="I267" s="14">
        <f>PRODUCT(IF(表1[[#This Row],[销量（本）]]&lt;40,表1[[#This Row],[单价]],表1[[#This Row],[单价]]*0.93),表1[[#This Row],[销量（本）]])</f>
        <v>1023.5</v>
      </c>
    </row>
    <row r="268" spans="1:9" ht="15" x14ac:dyDescent="0.15">
      <c r="A268" s="10" t="s">
        <v>270</v>
      </c>
      <c r="B268" s="8">
        <v>41187</v>
      </c>
      <c r="C268" s="10" t="s">
        <v>3</v>
      </c>
      <c r="D268" s="5" t="s">
        <v>657</v>
      </c>
      <c r="E268" s="6">
        <f>VLOOKUP(表1[[#This Row],[图书名称]],表2[],2,FALSE)</f>
        <v>37.799999999999997</v>
      </c>
      <c r="F268" s="10">
        <v>28</v>
      </c>
      <c r="G268" s="5" t="s">
        <v>751</v>
      </c>
      <c r="H268" s="5" t="str">
        <f>VLOOKUP(LEFT(表1[[#This Row],[发货地址]],3),表3[],2,FALSE)</f>
        <v>北区</v>
      </c>
      <c r="I268" s="14">
        <f>PRODUCT(IF(表1[[#This Row],[销量（本）]]&lt;40,表1[[#This Row],[单价]],表1[[#This Row],[单价]]*0.93),表1[[#This Row],[销量（本）]])</f>
        <v>1058.3999999999999</v>
      </c>
    </row>
    <row r="269" spans="1:9" ht="15" x14ac:dyDescent="0.15">
      <c r="A269" s="10" t="s">
        <v>271</v>
      </c>
      <c r="B269" s="8">
        <v>41188</v>
      </c>
      <c r="C269" s="10" t="s">
        <v>3</v>
      </c>
      <c r="D269" s="5" t="s">
        <v>645</v>
      </c>
      <c r="E269" s="6">
        <f>VLOOKUP(表1[[#This Row],[图书名称]],表2[],2,FALSE)</f>
        <v>42.5</v>
      </c>
      <c r="F269" s="10">
        <v>28</v>
      </c>
      <c r="G269" s="5" t="s">
        <v>752</v>
      </c>
      <c r="H269" s="5" t="str">
        <f>VLOOKUP(LEFT(表1[[#This Row],[发货地址]],3),表3[],2,FALSE)</f>
        <v>北区</v>
      </c>
      <c r="I269" s="14">
        <f>PRODUCT(IF(表1[[#This Row],[销量（本）]]&lt;40,表1[[#This Row],[单价]],表1[[#This Row],[单价]]*0.93),表1[[#This Row],[销量（本）]])</f>
        <v>1190</v>
      </c>
    </row>
    <row r="270" spans="1:9" ht="15" x14ac:dyDescent="0.15">
      <c r="A270" s="10" t="s">
        <v>272</v>
      </c>
      <c r="B270" s="8">
        <v>41190</v>
      </c>
      <c r="C270" s="10" t="s">
        <v>3</v>
      </c>
      <c r="D270" s="5" t="s">
        <v>646</v>
      </c>
      <c r="E270" s="6">
        <f>VLOOKUP(表1[[#This Row],[图书名称]],表2[],2,FALSE)</f>
        <v>39.4</v>
      </c>
      <c r="F270" s="10">
        <v>42</v>
      </c>
      <c r="G270" s="5" t="s">
        <v>753</v>
      </c>
      <c r="H270" s="5" t="str">
        <f>VLOOKUP(LEFT(表1[[#This Row],[发货地址]],3),表3[],2,FALSE)</f>
        <v>北区</v>
      </c>
      <c r="I270" s="14">
        <f>PRODUCT(IF(表1[[#This Row],[销量（本）]]&lt;40,表1[[#This Row],[单价]],表1[[#This Row],[单价]]*0.93),表1[[#This Row],[销量（本）]])</f>
        <v>1538.9640000000002</v>
      </c>
    </row>
    <row r="271" spans="1:9" ht="15" x14ac:dyDescent="0.15">
      <c r="A271" s="10" t="s">
        <v>273</v>
      </c>
      <c r="B271" s="8">
        <v>41191</v>
      </c>
      <c r="C271" s="10" t="s">
        <v>4</v>
      </c>
      <c r="D271" s="5" t="s">
        <v>644</v>
      </c>
      <c r="E271" s="6">
        <f>VLOOKUP(表1[[#This Row],[图书名称]],表2[],2,FALSE)</f>
        <v>41.3</v>
      </c>
      <c r="F271" s="10">
        <v>15</v>
      </c>
      <c r="G271" s="5" t="s">
        <v>754</v>
      </c>
      <c r="H271" s="5" t="str">
        <f>VLOOKUP(LEFT(表1[[#This Row],[发货地址]],3),表3[],2,FALSE)</f>
        <v>西区</v>
      </c>
      <c r="I271" s="14">
        <f>PRODUCT(IF(表1[[#This Row],[销量（本）]]&lt;40,表1[[#This Row],[单价]],表1[[#This Row],[单价]]*0.93),表1[[#This Row],[销量（本）]])</f>
        <v>619.5</v>
      </c>
    </row>
    <row r="272" spans="1:9" ht="15" x14ac:dyDescent="0.15">
      <c r="A272" s="10" t="s">
        <v>274</v>
      </c>
      <c r="B272" s="8">
        <v>41192</v>
      </c>
      <c r="C272" s="10" t="s">
        <v>3</v>
      </c>
      <c r="D272" s="5" t="s">
        <v>655</v>
      </c>
      <c r="E272" s="6">
        <f>VLOOKUP(表1[[#This Row],[图书名称]],表2[],2,FALSE)</f>
        <v>43.9</v>
      </c>
      <c r="F272" s="10">
        <v>26</v>
      </c>
      <c r="G272" s="5" t="s">
        <v>755</v>
      </c>
      <c r="H272" s="5" t="str">
        <f>VLOOKUP(LEFT(表1[[#This Row],[发货地址]],3),表3[],2,FALSE)</f>
        <v>东区</v>
      </c>
      <c r="I272" s="14">
        <f>PRODUCT(IF(表1[[#This Row],[销量（本）]]&lt;40,表1[[#This Row],[单价]],表1[[#This Row],[单价]]*0.93),表1[[#This Row],[销量（本）]])</f>
        <v>1141.3999999999999</v>
      </c>
    </row>
    <row r="273" spans="1:9" ht="15" x14ac:dyDescent="0.15">
      <c r="A273" s="10" t="s">
        <v>275</v>
      </c>
      <c r="B273" s="8">
        <v>41193</v>
      </c>
      <c r="C273" s="10" t="s">
        <v>4</v>
      </c>
      <c r="D273" s="5" t="s">
        <v>656</v>
      </c>
      <c r="E273" s="6">
        <f>VLOOKUP(表1[[#This Row],[图书名称]],表2[],2,FALSE)</f>
        <v>41.1</v>
      </c>
      <c r="F273" s="10">
        <v>26</v>
      </c>
      <c r="G273" s="5" t="s">
        <v>756</v>
      </c>
      <c r="H273" s="5" t="str">
        <f>VLOOKUP(LEFT(表1[[#This Row],[发货地址]],3),表3[],2,FALSE)</f>
        <v>东区</v>
      </c>
      <c r="I273" s="14">
        <f>PRODUCT(IF(表1[[#This Row],[销量（本）]]&lt;40,表1[[#This Row],[单价]],表1[[#This Row],[单价]]*0.93),表1[[#This Row],[销量（本）]])</f>
        <v>1068.6000000000001</v>
      </c>
    </row>
    <row r="274" spans="1:9" ht="15" x14ac:dyDescent="0.15">
      <c r="A274" s="10" t="s">
        <v>276</v>
      </c>
      <c r="B274" s="8">
        <v>41193</v>
      </c>
      <c r="C274" s="10" t="s">
        <v>3</v>
      </c>
      <c r="D274" s="5" t="s">
        <v>650</v>
      </c>
      <c r="E274" s="6">
        <f>VLOOKUP(表1[[#This Row],[图书名称]],表2[],2,FALSE)</f>
        <v>39.200000000000003</v>
      </c>
      <c r="F274" s="10">
        <v>32</v>
      </c>
      <c r="G274" s="5" t="s">
        <v>757</v>
      </c>
      <c r="H274" s="5" t="str">
        <f>VLOOKUP(LEFT(表1[[#This Row],[发货地址]],3),表3[],2,FALSE)</f>
        <v>北区</v>
      </c>
      <c r="I274" s="14">
        <f>PRODUCT(IF(表1[[#This Row],[销量（本）]]&lt;40,表1[[#This Row],[单价]],表1[[#This Row],[单价]]*0.93),表1[[#This Row],[销量（本）]])</f>
        <v>1254.4000000000001</v>
      </c>
    </row>
    <row r="275" spans="1:9" ht="15" x14ac:dyDescent="0.15">
      <c r="A275" s="10" t="s">
        <v>277</v>
      </c>
      <c r="B275" s="8">
        <v>41194</v>
      </c>
      <c r="C275" s="10" t="s">
        <v>3</v>
      </c>
      <c r="D275" s="5" t="s">
        <v>666</v>
      </c>
      <c r="E275" s="6">
        <f>VLOOKUP(表1[[#This Row],[图书名称]],表2[],2,FALSE)</f>
        <v>36.299999999999997</v>
      </c>
      <c r="F275" s="10">
        <v>30</v>
      </c>
      <c r="G275" s="5" t="s">
        <v>758</v>
      </c>
      <c r="H275" s="5" t="str">
        <f>VLOOKUP(LEFT(表1[[#This Row],[发货地址]],3),表3[],2,FALSE)</f>
        <v>西区</v>
      </c>
      <c r="I275" s="14">
        <f>PRODUCT(IF(表1[[#This Row],[销量（本）]]&lt;40,表1[[#This Row],[单价]],表1[[#This Row],[单价]]*0.93),表1[[#This Row],[销量（本）]])</f>
        <v>1089</v>
      </c>
    </row>
    <row r="276" spans="1:9" ht="15" x14ac:dyDescent="0.15">
      <c r="A276" s="10" t="s">
        <v>278</v>
      </c>
      <c r="B276" s="8">
        <v>41195</v>
      </c>
      <c r="C276" s="10" t="s">
        <v>3</v>
      </c>
      <c r="D276" s="5" t="s">
        <v>654</v>
      </c>
      <c r="E276" s="6">
        <f>VLOOKUP(表1[[#This Row],[图书名称]],表2[],2,FALSE)</f>
        <v>36.799999999999997</v>
      </c>
      <c r="F276" s="10">
        <v>10</v>
      </c>
      <c r="G276" s="5" t="s">
        <v>789</v>
      </c>
      <c r="H276" s="5" t="str">
        <f>VLOOKUP(LEFT(表1[[#This Row],[发货地址]],3),表3[],2,FALSE)</f>
        <v>东区</v>
      </c>
      <c r="I276" s="14">
        <f>PRODUCT(IF(表1[[#This Row],[销量（本）]]&lt;40,表1[[#This Row],[单价]],表1[[#This Row],[单价]]*0.93),表1[[#This Row],[销量（本）]])</f>
        <v>368</v>
      </c>
    </row>
    <row r="277" spans="1:9" ht="15" x14ac:dyDescent="0.15">
      <c r="A277" s="10" t="s">
        <v>279</v>
      </c>
      <c r="B277" s="8">
        <v>41197</v>
      </c>
      <c r="C277" s="10" t="s">
        <v>3</v>
      </c>
      <c r="D277" s="5" t="s">
        <v>658</v>
      </c>
      <c r="E277" s="6">
        <f>VLOOKUP(表1[[#This Row],[图书名称]],表2[],2,FALSE)</f>
        <v>43.2</v>
      </c>
      <c r="F277" s="10">
        <v>35</v>
      </c>
      <c r="G277" s="5" t="s">
        <v>759</v>
      </c>
      <c r="H277" s="5" t="str">
        <f>VLOOKUP(LEFT(表1[[#This Row],[发货地址]],3),表3[],2,FALSE)</f>
        <v>北区</v>
      </c>
      <c r="I277" s="14">
        <f>PRODUCT(IF(表1[[#This Row],[销量（本）]]&lt;40,表1[[#This Row],[单价]],表1[[#This Row],[单价]]*0.93),表1[[#This Row],[销量（本）]])</f>
        <v>1512</v>
      </c>
    </row>
    <row r="278" spans="1:9" ht="15" x14ac:dyDescent="0.15">
      <c r="A278" s="10" t="s">
        <v>280</v>
      </c>
      <c r="B278" s="8">
        <v>41198</v>
      </c>
      <c r="C278" s="10" t="s">
        <v>3</v>
      </c>
      <c r="D278" s="5" t="s">
        <v>647</v>
      </c>
      <c r="E278" s="6">
        <f>VLOOKUP(表1[[#This Row],[图书名称]],表2[],2,FALSE)</f>
        <v>39.799999999999997</v>
      </c>
      <c r="F278" s="10">
        <v>36</v>
      </c>
      <c r="G278" s="5" t="s">
        <v>760</v>
      </c>
      <c r="H278" s="5" t="str">
        <f>VLOOKUP(LEFT(表1[[#This Row],[发货地址]],3),表3[],2,FALSE)</f>
        <v>北区</v>
      </c>
      <c r="I278" s="14">
        <f>PRODUCT(IF(表1[[#This Row],[销量（本）]]&lt;40,表1[[#This Row],[单价]],表1[[#This Row],[单价]]*0.93),表1[[#This Row],[销量（本）]])</f>
        <v>1432.8</v>
      </c>
    </row>
    <row r="279" spans="1:9" ht="15" x14ac:dyDescent="0.15">
      <c r="A279" s="10" t="s">
        <v>281</v>
      </c>
      <c r="B279" s="8">
        <v>41199</v>
      </c>
      <c r="C279" s="10" t="s">
        <v>4</v>
      </c>
      <c r="D279" s="5" t="s">
        <v>648</v>
      </c>
      <c r="E279" s="6">
        <f>VLOOKUP(表1[[#This Row],[图书名称]],表2[],2,FALSE)</f>
        <v>40.6</v>
      </c>
      <c r="F279" s="10">
        <v>25</v>
      </c>
      <c r="G279" s="5" t="s">
        <v>761</v>
      </c>
      <c r="H279" s="5" t="str">
        <f>VLOOKUP(LEFT(表1[[#This Row],[发货地址]],3),表3[],2,FALSE)</f>
        <v>东区</v>
      </c>
      <c r="I279" s="14">
        <f>PRODUCT(IF(表1[[#This Row],[销量（本）]]&lt;40,表1[[#This Row],[单价]],表1[[#This Row],[单价]]*0.93),表1[[#This Row],[销量（本）]])</f>
        <v>1015</v>
      </c>
    </row>
    <row r="280" spans="1:9" ht="15" x14ac:dyDescent="0.15">
      <c r="A280" s="10" t="s">
        <v>282</v>
      </c>
      <c r="B280" s="8">
        <v>41200</v>
      </c>
      <c r="C280" s="10" t="s">
        <v>3</v>
      </c>
      <c r="D280" s="5" t="s">
        <v>649</v>
      </c>
      <c r="E280" s="6">
        <f>VLOOKUP(表1[[#This Row],[图书名称]],表2[],2,FALSE)</f>
        <v>38.6</v>
      </c>
      <c r="F280" s="10">
        <v>23</v>
      </c>
      <c r="G280" s="5" t="s">
        <v>677</v>
      </c>
      <c r="H280" s="5" t="str">
        <f>VLOOKUP(LEFT(表1[[#This Row],[发货地址]],3),表3[],2,FALSE)</f>
        <v>北区</v>
      </c>
      <c r="I280" s="14">
        <f>PRODUCT(IF(表1[[#This Row],[销量（本）]]&lt;40,表1[[#This Row],[单价]],表1[[#This Row],[单价]]*0.93),表1[[#This Row],[销量（本）]])</f>
        <v>887.80000000000007</v>
      </c>
    </row>
    <row r="281" spans="1:9" ht="15" x14ac:dyDescent="0.15">
      <c r="A281" s="10" t="s">
        <v>283</v>
      </c>
      <c r="B281" s="8">
        <v>41200</v>
      </c>
      <c r="C281" s="10" t="s">
        <v>3</v>
      </c>
      <c r="D281" s="5" t="s">
        <v>659</v>
      </c>
      <c r="E281" s="6">
        <f>VLOOKUP(表1[[#This Row],[图书名称]],表2[],2,FALSE)</f>
        <v>39.299999999999997</v>
      </c>
      <c r="F281" s="10">
        <v>12</v>
      </c>
      <c r="G281" s="5" t="s">
        <v>678</v>
      </c>
      <c r="H281" s="5" t="str">
        <f>VLOOKUP(LEFT(表1[[#This Row],[发货地址]],3),表3[],2,FALSE)</f>
        <v>西区</v>
      </c>
      <c r="I281" s="14">
        <f>PRODUCT(IF(表1[[#This Row],[销量（本）]]&lt;40,表1[[#This Row],[单价]],表1[[#This Row],[单价]]*0.93),表1[[#This Row],[销量（本）]])</f>
        <v>471.59999999999997</v>
      </c>
    </row>
    <row r="282" spans="1:9" ht="15" x14ac:dyDescent="0.15">
      <c r="A282" s="10" t="s">
        <v>284</v>
      </c>
      <c r="B282" s="8">
        <v>41201</v>
      </c>
      <c r="C282" s="10" t="s">
        <v>3</v>
      </c>
      <c r="D282" s="5" t="s">
        <v>652</v>
      </c>
      <c r="E282" s="6">
        <f>VLOOKUP(表1[[#This Row],[图书名称]],表2[],2,FALSE)</f>
        <v>40.5</v>
      </c>
      <c r="F282" s="10">
        <v>24</v>
      </c>
      <c r="G282" s="5" t="s">
        <v>679</v>
      </c>
      <c r="H282" s="5" t="str">
        <f>VLOOKUP(LEFT(表1[[#This Row],[发货地址]],3),表3[],2,FALSE)</f>
        <v>西区</v>
      </c>
      <c r="I282" s="14">
        <f>PRODUCT(IF(表1[[#This Row],[销量（本）]]&lt;40,表1[[#This Row],[单价]],表1[[#This Row],[单价]]*0.93),表1[[#This Row],[销量（本）]])</f>
        <v>972</v>
      </c>
    </row>
    <row r="283" spans="1:9" ht="15" x14ac:dyDescent="0.15">
      <c r="A283" s="10" t="s">
        <v>285</v>
      </c>
      <c r="B283" s="8">
        <v>41202</v>
      </c>
      <c r="C283" s="10" t="s">
        <v>4</v>
      </c>
      <c r="D283" s="5" t="s">
        <v>653</v>
      </c>
      <c r="E283" s="6">
        <f>VLOOKUP(表1[[#This Row],[图书名称]],表2[],2,FALSE)</f>
        <v>44.5</v>
      </c>
      <c r="F283" s="10">
        <v>42</v>
      </c>
      <c r="G283" s="5" t="s">
        <v>680</v>
      </c>
      <c r="H283" s="5" t="str">
        <f>VLOOKUP(LEFT(表1[[#This Row],[发货地址]],3),表3[],2,FALSE)</f>
        <v>北区</v>
      </c>
      <c r="I283" s="14">
        <f>PRODUCT(IF(表1[[#This Row],[销量（本）]]&lt;40,表1[[#This Row],[单价]],表1[[#This Row],[单价]]*0.93),表1[[#This Row],[销量（本）]])</f>
        <v>1738.1700000000003</v>
      </c>
    </row>
    <row r="284" spans="1:9" ht="15" x14ac:dyDescent="0.15">
      <c r="A284" s="10" t="s">
        <v>286</v>
      </c>
      <c r="B284" s="8">
        <v>41204</v>
      </c>
      <c r="C284" s="10" t="s">
        <v>3</v>
      </c>
      <c r="D284" s="5" t="s">
        <v>657</v>
      </c>
      <c r="E284" s="6">
        <f>VLOOKUP(表1[[#This Row],[图书名称]],表2[],2,FALSE)</f>
        <v>37.799999999999997</v>
      </c>
      <c r="F284" s="10">
        <v>40</v>
      </c>
      <c r="G284" s="5" t="s">
        <v>681</v>
      </c>
      <c r="H284" s="5" t="str">
        <f>VLOOKUP(LEFT(表1[[#This Row],[发货地址]],3),表3[],2,FALSE)</f>
        <v>西区</v>
      </c>
      <c r="I284" s="14">
        <f>PRODUCT(IF(表1[[#This Row],[销量（本）]]&lt;40,表1[[#This Row],[单价]],表1[[#This Row],[单价]]*0.93),表1[[#This Row],[销量（本）]])</f>
        <v>1406.1599999999999</v>
      </c>
    </row>
    <row r="285" spans="1:9" ht="15" x14ac:dyDescent="0.15">
      <c r="A285" s="10" t="s">
        <v>287</v>
      </c>
      <c r="B285" s="8">
        <v>41205</v>
      </c>
      <c r="C285" s="10" t="s">
        <v>4</v>
      </c>
      <c r="D285" s="5" t="s">
        <v>645</v>
      </c>
      <c r="E285" s="6">
        <f>VLOOKUP(表1[[#This Row],[图书名称]],表2[],2,FALSE)</f>
        <v>42.5</v>
      </c>
      <c r="F285" s="10">
        <v>46</v>
      </c>
      <c r="G285" s="5" t="s">
        <v>682</v>
      </c>
      <c r="H285" s="5" t="str">
        <f>VLOOKUP(LEFT(表1[[#This Row],[发货地址]],3),表3[],2,FALSE)</f>
        <v>北区</v>
      </c>
      <c r="I285" s="14">
        <f>PRODUCT(IF(表1[[#This Row],[销量（本）]]&lt;40,表1[[#This Row],[单价]],表1[[#This Row],[单价]]*0.93),表1[[#This Row],[销量（本）]])</f>
        <v>1818.1499999999999</v>
      </c>
    </row>
    <row r="286" spans="1:9" ht="15" x14ac:dyDescent="0.15">
      <c r="A286" s="10" t="s">
        <v>288</v>
      </c>
      <c r="B286" s="8">
        <v>41206</v>
      </c>
      <c r="C286" s="10" t="s">
        <v>3</v>
      </c>
      <c r="D286" s="5" t="s">
        <v>646</v>
      </c>
      <c r="E286" s="6">
        <f>VLOOKUP(表1[[#This Row],[图书名称]],表2[],2,FALSE)</f>
        <v>39.4</v>
      </c>
      <c r="F286" s="10">
        <v>46</v>
      </c>
      <c r="G286" s="5" t="s">
        <v>683</v>
      </c>
      <c r="H286" s="5" t="str">
        <f>VLOOKUP(LEFT(表1[[#This Row],[发货地址]],3),表3[],2,FALSE)</f>
        <v>东区</v>
      </c>
      <c r="I286" s="14">
        <f>PRODUCT(IF(表1[[#This Row],[销量（本）]]&lt;40,表1[[#This Row],[单价]],表1[[#This Row],[单价]]*0.93),表1[[#This Row],[销量（本）]])</f>
        <v>1685.5320000000002</v>
      </c>
    </row>
    <row r="287" spans="1:9" ht="15" x14ac:dyDescent="0.15">
      <c r="A287" s="10" t="s">
        <v>289</v>
      </c>
      <c r="B287" s="8">
        <v>41206</v>
      </c>
      <c r="C287" s="10" t="s">
        <v>4</v>
      </c>
      <c r="D287" s="5" t="s">
        <v>644</v>
      </c>
      <c r="E287" s="6">
        <f>VLOOKUP(表1[[#This Row],[图书名称]],表2[],2,FALSE)</f>
        <v>41.3</v>
      </c>
      <c r="F287" s="10">
        <v>35</v>
      </c>
      <c r="G287" s="5" t="s">
        <v>684</v>
      </c>
      <c r="H287" s="5" t="str">
        <f>VLOOKUP(LEFT(表1[[#This Row],[发货地址]],3),表3[],2,FALSE)</f>
        <v>东区</v>
      </c>
      <c r="I287" s="14">
        <f>PRODUCT(IF(表1[[#This Row],[销量（本）]]&lt;40,表1[[#This Row],[单价]],表1[[#This Row],[单价]]*0.93),表1[[#This Row],[销量（本）]])</f>
        <v>1445.5</v>
      </c>
    </row>
    <row r="288" spans="1:9" ht="15" x14ac:dyDescent="0.15">
      <c r="A288" s="10" t="s">
        <v>290</v>
      </c>
      <c r="B288" s="8">
        <v>41207</v>
      </c>
      <c r="C288" s="10" t="s">
        <v>2</v>
      </c>
      <c r="D288" s="5" t="s">
        <v>655</v>
      </c>
      <c r="E288" s="6">
        <f>VLOOKUP(表1[[#This Row],[图书名称]],表2[],2,FALSE)</f>
        <v>43.9</v>
      </c>
      <c r="F288" s="10">
        <v>36</v>
      </c>
      <c r="G288" s="5" t="s">
        <v>685</v>
      </c>
      <c r="H288" s="5" t="str">
        <f>VLOOKUP(LEFT(表1[[#This Row],[发货地址]],3),表3[],2,FALSE)</f>
        <v>北区</v>
      </c>
      <c r="I288" s="14">
        <f>PRODUCT(IF(表1[[#This Row],[销量（本）]]&lt;40,表1[[#This Row],[单价]],表1[[#This Row],[单价]]*0.93),表1[[#This Row],[销量（本）]])</f>
        <v>1580.3999999999999</v>
      </c>
    </row>
    <row r="289" spans="1:9" ht="15" x14ac:dyDescent="0.15">
      <c r="A289" s="10" t="s">
        <v>291</v>
      </c>
      <c r="B289" s="8">
        <v>41208</v>
      </c>
      <c r="C289" s="10" t="s">
        <v>3</v>
      </c>
      <c r="D289" s="5" t="s">
        <v>656</v>
      </c>
      <c r="E289" s="6">
        <f>VLOOKUP(表1[[#This Row],[图书名称]],表2[],2,FALSE)</f>
        <v>41.1</v>
      </c>
      <c r="F289" s="10">
        <v>42</v>
      </c>
      <c r="G289" s="5" t="s">
        <v>686</v>
      </c>
      <c r="H289" s="5" t="str">
        <f>VLOOKUP(LEFT(表1[[#This Row],[发货地址]],3),表3[],2,FALSE)</f>
        <v>南区</v>
      </c>
      <c r="I289" s="14">
        <f>PRODUCT(IF(表1[[#This Row],[销量（本）]]&lt;40,表1[[#This Row],[单价]],表1[[#This Row],[单价]]*0.93),表1[[#This Row],[销量（本）]])</f>
        <v>1605.3660000000002</v>
      </c>
    </row>
    <row r="290" spans="1:9" ht="15" x14ac:dyDescent="0.15">
      <c r="A290" s="10" t="s">
        <v>292</v>
      </c>
      <c r="B290" s="8">
        <v>41211</v>
      </c>
      <c r="C290" s="10" t="s">
        <v>2</v>
      </c>
      <c r="D290" s="5" t="s">
        <v>650</v>
      </c>
      <c r="E290" s="6">
        <f>VLOOKUP(表1[[#This Row],[图书名称]],表2[],2,FALSE)</f>
        <v>39.200000000000003</v>
      </c>
      <c r="F290" s="10">
        <v>13</v>
      </c>
      <c r="G290" s="5" t="s">
        <v>687</v>
      </c>
      <c r="H290" s="5" t="str">
        <f>VLOOKUP(LEFT(表1[[#This Row],[发货地址]],3),表3[],2,FALSE)</f>
        <v>南区</v>
      </c>
      <c r="I290" s="14">
        <f>PRODUCT(IF(表1[[#This Row],[销量（本）]]&lt;40,表1[[#This Row],[单价]],表1[[#This Row],[单价]]*0.93),表1[[#This Row],[销量（本）]])</f>
        <v>509.6</v>
      </c>
    </row>
    <row r="291" spans="1:9" ht="15" x14ac:dyDescent="0.15">
      <c r="A291" s="10" t="s">
        <v>293</v>
      </c>
      <c r="B291" s="8">
        <v>41212</v>
      </c>
      <c r="C291" s="10" t="s">
        <v>2</v>
      </c>
      <c r="D291" s="5" t="s">
        <v>644</v>
      </c>
      <c r="E291" s="6">
        <f>VLOOKUP(表1[[#This Row],[图书名称]],表2[],2,FALSE)</f>
        <v>41.3</v>
      </c>
      <c r="F291" s="10">
        <v>49</v>
      </c>
      <c r="G291" s="5" t="s">
        <v>688</v>
      </c>
      <c r="H291" s="5" t="str">
        <f>VLOOKUP(LEFT(表1[[#This Row],[发货地址]],3),表3[],2,FALSE)</f>
        <v>南区</v>
      </c>
      <c r="I291" s="14">
        <f>PRODUCT(IF(表1[[#This Row],[销量（本）]]&lt;40,表1[[#This Row],[单价]],表1[[#This Row],[单价]]*0.93),表1[[#This Row],[销量（本）]])</f>
        <v>1882.0409999999999</v>
      </c>
    </row>
    <row r="292" spans="1:9" ht="15" x14ac:dyDescent="0.15">
      <c r="A292" s="10" t="s">
        <v>294</v>
      </c>
      <c r="B292" s="8">
        <v>41213</v>
      </c>
      <c r="C292" s="10" t="s">
        <v>3</v>
      </c>
      <c r="D292" s="5" t="s">
        <v>655</v>
      </c>
      <c r="E292" s="6">
        <f>VLOOKUP(表1[[#This Row],[图书名称]],表2[],2,FALSE)</f>
        <v>43.9</v>
      </c>
      <c r="F292" s="10">
        <v>41</v>
      </c>
      <c r="G292" s="5" t="s">
        <v>689</v>
      </c>
      <c r="H292" s="5" t="str">
        <f>VLOOKUP(LEFT(表1[[#This Row],[发货地址]],3),表3[],2,FALSE)</f>
        <v>东区</v>
      </c>
      <c r="I292" s="14">
        <f>PRODUCT(IF(表1[[#This Row],[销量（本）]]&lt;40,表1[[#This Row],[单价]],表1[[#This Row],[单价]]*0.93),表1[[#This Row],[销量（本）]])</f>
        <v>1673.9069999999999</v>
      </c>
    </row>
    <row r="293" spans="1:9" ht="15" x14ac:dyDescent="0.15">
      <c r="A293" s="10" t="s">
        <v>295</v>
      </c>
      <c r="B293" s="8">
        <v>41214</v>
      </c>
      <c r="C293" s="10" t="s">
        <v>3</v>
      </c>
      <c r="D293" s="5" t="s">
        <v>656</v>
      </c>
      <c r="E293" s="6">
        <f>VLOOKUP(表1[[#This Row],[图书名称]],表2[],2,FALSE)</f>
        <v>41.1</v>
      </c>
      <c r="F293" s="10">
        <v>24</v>
      </c>
      <c r="G293" s="5" t="s">
        <v>690</v>
      </c>
      <c r="H293" s="5" t="str">
        <f>VLOOKUP(LEFT(表1[[#This Row],[发货地址]],3),表3[],2,FALSE)</f>
        <v>北区</v>
      </c>
      <c r="I293" s="14">
        <f>PRODUCT(IF(表1[[#This Row],[销量（本）]]&lt;40,表1[[#This Row],[单价]],表1[[#This Row],[单价]]*0.93),表1[[#This Row],[销量（本）]])</f>
        <v>986.40000000000009</v>
      </c>
    </row>
    <row r="294" spans="1:9" ht="15" x14ac:dyDescent="0.15">
      <c r="A294" s="10" t="s">
        <v>296</v>
      </c>
      <c r="B294" s="8">
        <v>41215</v>
      </c>
      <c r="C294" s="10" t="s">
        <v>4</v>
      </c>
      <c r="D294" s="5" t="s">
        <v>650</v>
      </c>
      <c r="E294" s="6">
        <f>VLOOKUP(表1[[#This Row],[图书名称]],表2[],2,FALSE)</f>
        <v>39.200000000000003</v>
      </c>
      <c r="F294" s="10">
        <v>15</v>
      </c>
      <c r="G294" s="5" t="s">
        <v>691</v>
      </c>
      <c r="H294" s="5" t="str">
        <f>VLOOKUP(LEFT(表1[[#This Row],[发货地址]],3),表3[],2,FALSE)</f>
        <v>北区</v>
      </c>
      <c r="I294" s="14">
        <f>PRODUCT(IF(表1[[#This Row],[销量（本）]]&lt;40,表1[[#This Row],[单价]],表1[[#This Row],[单价]]*0.93),表1[[#This Row],[销量（本）]])</f>
        <v>588</v>
      </c>
    </row>
    <row r="295" spans="1:9" ht="15" x14ac:dyDescent="0.15">
      <c r="A295" s="10" t="s">
        <v>297</v>
      </c>
      <c r="B295" s="8">
        <v>41216</v>
      </c>
      <c r="C295" s="10" t="s">
        <v>2</v>
      </c>
      <c r="D295" s="5" t="s">
        <v>666</v>
      </c>
      <c r="E295" s="6">
        <f>VLOOKUP(表1[[#This Row],[图书名称]],表2[],2,FALSE)</f>
        <v>36.299999999999997</v>
      </c>
      <c r="F295" s="10">
        <v>45</v>
      </c>
      <c r="G295" s="5" t="s">
        <v>692</v>
      </c>
      <c r="H295" s="5" t="str">
        <f>VLOOKUP(LEFT(表1[[#This Row],[发货地址]],3),表3[],2,FALSE)</f>
        <v>南区</v>
      </c>
      <c r="I295" s="14">
        <f>PRODUCT(IF(表1[[#This Row],[销量（本）]]&lt;40,表1[[#This Row],[单价]],表1[[#This Row],[单价]]*0.93),表1[[#This Row],[销量（本）]])</f>
        <v>1519.155</v>
      </c>
    </row>
    <row r="296" spans="1:9" ht="15" x14ac:dyDescent="0.15">
      <c r="A296" s="10" t="s">
        <v>298</v>
      </c>
      <c r="B296" s="8">
        <v>41220</v>
      </c>
      <c r="C296" s="10" t="s">
        <v>3</v>
      </c>
      <c r="D296" s="5" t="s">
        <v>651</v>
      </c>
      <c r="E296" s="6">
        <f>VLOOKUP(表1[[#This Row],[图书名称]],表2[],2,FALSE)</f>
        <v>34.9</v>
      </c>
      <c r="F296" s="10">
        <v>29</v>
      </c>
      <c r="G296" s="5" t="s">
        <v>788</v>
      </c>
      <c r="H296" s="5" t="str">
        <f>VLOOKUP(LEFT(表1[[#This Row],[发货地址]],3),表3[],2,FALSE)</f>
        <v>北区</v>
      </c>
      <c r="I296" s="14">
        <f>PRODUCT(IF(表1[[#This Row],[销量（本）]]&lt;40,表1[[#This Row],[单价]],表1[[#This Row],[单价]]*0.93),表1[[#This Row],[销量（本）]])</f>
        <v>1012.0999999999999</v>
      </c>
    </row>
    <row r="297" spans="1:9" ht="15" x14ac:dyDescent="0.15">
      <c r="A297" s="10" t="s">
        <v>299</v>
      </c>
      <c r="B297" s="8">
        <v>41220</v>
      </c>
      <c r="C297" s="10" t="s">
        <v>4</v>
      </c>
      <c r="D297" s="5" t="s">
        <v>652</v>
      </c>
      <c r="E297" s="6">
        <f>VLOOKUP(表1[[#This Row],[图书名称]],表2[],2,FALSE)</f>
        <v>40.5</v>
      </c>
      <c r="F297" s="10">
        <v>49</v>
      </c>
      <c r="G297" s="5" t="s">
        <v>734</v>
      </c>
      <c r="H297" s="5" t="str">
        <f>VLOOKUP(LEFT(表1[[#This Row],[发货地址]],3),表3[],2,FALSE)</f>
        <v>北区</v>
      </c>
      <c r="I297" s="14">
        <f>PRODUCT(IF(表1[[#This Row],[销量（本）]]&lt;40,表1[[#This Row],[单价]],表1[[#This Row],[单价]]*0.93),表1[[#This Row],[销量（本）]])</f>
        <v>1845.585</v>
      </c>
    </row>
    <row r="298" spans="1:9" ht="15" x14ac:dyDescent="0.15">
      <c r="A298" s="10" t="s">
        <v>300</v>
      </c>
      <c r="B298" s="8">
        <v>41221</v>
      </c>
      <c r="C298" s="10" t="s">
        <v>3</v>
      </c>
      <c r="D298" s="5" t="s">
        <v>653</v>
      </c>
      <c r="E298" s="6">
        <f>VLOOKUP(表1[[#This Row],[图书名称]],表2[],2,FALSE)</f>
        <v>44.5</v>
      </c>
      <c r="F298" s="10">
        <v>6</v>
      </c>
      <c r="G298" s="5" t="s">
        <v>735</v>
      </c>
      <c r="H298" s="5" t="str">
        <f>VLOOKUP(LEFT(表1[[#This Row],[发货地址]],3),表3[],2,FALSE)</f>
        <v>南区</v>
      </c>
      <c r="I298" s="14">
        <f>PRODUCT(IF(表1[[#This Row],[销量（本）]]&lt;40,表1[[#This Row],[单价]],表1[[#This Row],[单价]]*0.93),表1[[#This Row],[销量（本）]])</f>
        <v>267</v>
      </c>
    </row>
    <row r="299" spans="1:9" ht="15" x14ac:dyDescent="0.15">
      <c r="A299" s="10" t="s">
        <v>301</v>
      </c>
      <c r="B299" s="8">
        <v>41221</v>
      </c>
      <c r="C299" s="10" t="s">
        <v>4</v>
      </c>
      <c r="D299" s="5" t="s">
        <v>657</v>
      </c>
      <c r="E299" s="6">
        <f>VLOOKUP(表1[[#This Row],[图书名称]],表2[],2,FALSE)</f>
        <v>37.799999999999997</v>
      </c>
      <c r="F299" s="10">
        <v>12</v>
      </c>
      <c r="G299" s="5" t="s">
        <v>736</v>
      </c>
      <c r="H299" s="5" t="str">
        <f>VLOOKUP(LEFT(表1[[#This Row],[发货地址]],3),表3[],2,FALSE)</f>
        <v>东区</v>
      </c>
      <c r="I299" s="14">
        <f>PRODUCT(IF(表1[[#This Row],[销量（本）]]&lt;40,表1[[#This Row],[单价]],表1[[#This Row],[单价]]*0.93),表1[[#This Row],[销量（本）]])</f>
        <v>453.59999999999997</v>
      </c>
    </row>
    <row r="300" spans="1:9" ht="15" x14ac:dyDescent="0.15">
      <c r="A300" s="10" t="s">
        <v>302</v>
      </c>
      <c r="B300" s="8">
        <v>41222</v>
      </c>
      <c r="C300" s="10" t="s">
        <v>3</v>
      </c>
      <c r="D300" s="5" t="s">
        <v>645</v>
      </c>
      <c r="E300" s="6">
        <f>VLOOKUP(表1[[#This Row],[图书名称]],表2[],2,FALSE)</f>
        <v>42.5</v>
      </c>
      <c r="F300" s="10">
        <v>28</v>
      </c>
      <c r="G300" s="5" t="s">
        <v>724</v>
      </c>
      <c r="H300" s="5" t="str">
        <f>VLOOKUP(LEFT(表1[[#This Row],[发货地址]],3),表3[],2,FALSE)</f>
        <v>北区</v>
      </c>
      <c r="I300" s="14">
        <f>PRODUCT(IF(表1[[#This Row],[销量（本）]]&lt;40,表1[[#This Row],[单价]],表1[[#This Row],[单价]]*0.93),表1[[#This Row],[销量（本）]])</f>
        <v>1190</v>
      </c>
    </row>
    <row r="301" spans="1:9" ht="15" x14ac:dyDescent="0.15">
      <c r="A301" s="10" t="s">
        <v>303</v>
      </c>
      <c r="B301" s="8">
        <v>41223</v>
      </c>
      <c r="C301" s="10" t="s">
        <v>3</v>
      </c>
      <c r="D301" s="5" t="s">
        <v>646</v>
      </c>
      <c r="E301" s="6">
        <f>VLOOKUP(表1[[#This Row],[图书名称]],表2[],2,FALSE)</f>
        <v>39.4</v>
      </c>
      <c r="F301" s="10">
        <v>36</v>
      </c>
      <c r="G301" s="5" t="s">
        <v>737</v>
      </c>
      <c r="H301" s="5" t="str">
        <f>VLOOKUP(LEFT(表1[[#This Row],[发货地址]],3),表3[],2,FALSE)</f>
        <v>北区</v>
      </c>
      <c r="I301" s="14">
        <f>PRODUCT(IF(表1[[#This Row],[销量（本）]]&lt;40,表1[[#This Row],[单价]],表1[[#This Row],[单价]]*0.93),表1[[#This Row],[销量（本）]])</f>
        <v>1418.3999999999999</v>
      </c>
    </row>
    <row r="302" spans="1:9" ht="15" x14ac:dyDescent="0.15">
      <c r="A302" s="10" t="s">
        <v>304</v>
      </c>
      <c r="B302" s="8">
        <v>41225</v>
      </c>
      <c r="C302" s="10" t="s">
        <v>2</v>
      </c>
      <c r="D302" s="5" t="s">
        <v>654</v>
      </c>
      <c r="E302" s="6">
        <f>VLOOKUP(表1[[#This Row],[图书名称]],表2[],2,FALSE)</f>
        <v>36.799999999999997</v>
      </c>
      <c r="F302" s="10">
        <v>12</v>
      </c>
      <c r="G302" s="5" t="s">
        <v>738</v>
      </c>
      <c r="H302" s="5" t="str">
        <f>VLOOKUP(LEFT(表1[[#This Row],[发货地址]],3),表3[],2,FALSE)</f>
        <v>北区</v>
      </c>
      <c r="I302" s="14">
        <f>PRODUCT(IF(表1[[#This Row],[销量（本）]]&lt;40,表1[[#This Row],[单价]],表1[[#This Row],[单价]]*0.93),表1[[#This Row],[销量（本）]])</f>
        <v>441.59999999999997</v>
      </c>
    </row>
    <row r="303" spans="1:9" ht="15" x14ac:dyDescent="0.15">
      <c r="A303" s="10" t="s">
        <v>305</v>
      </c>
      <c r="B303" s="8">
        <v>41226</v>
      </c>
      <c r="C303" s="10" t="s">
        <v>3</v>
      </c>
      <c r="D303" s="5" t="s">
        <v>658</v>
      </c>
      <c r="E303" s="6">
        <f>VLOOKUP(表1[[#This Row],[图书名称]],表2[],2,FALSE)</f>
        <v>43.2</v>
      </c>
      <c r="F303" s="10">
        <v>27</v>
      </c>
      <c r="G303" s="5" t="s">
        <v>739</v>
      </c>
      <c r="H303" s="5" t="str">
        <f>VLOOKUP(LEFT(表1[[#This Row],[发货地址]],3),表3[],2,FALSE)</f>
        <v>北区</v>
      </c>
      <c r="I303" s="14">
        <f>PRODUCT(IF(表1[[#This Row],[销量（本）]]&lt;40,表1[[#This Row],[单价]],表1[[#This Row],[单价]]*0.93),表1[[#This Row],[销量（本）]])</f>
        <v>1166.4000000000001</v>
      </c>
    </row>
    <row r="304" spans="1:9" ht="15" x14ac:dyDescent="0.15">
      <c r="A304" s="10" t="s">
        <v>306</v>
      </c>
      <c r="B304" s="8">
        <v>41226</v>
      </c>
      <c r="C304" s="10" t="s">
        <v>2</v>
      </c>
      <c r="D304" s="5" t="s">
        <v>647</v>
      </c>
      <c r="E304" s="6">
        <f>VLOOKUP(表1[[#This Row],[图书名称]],表2[],2,FALSE)</f>
        <v>39.799999999999997</v>
      </c>
      <c r="F304" s="10">
        <v>2</v>
      </c>
      <c r="G304" s="5" t="s">
        <v>740</v>
      </c>
      <c r="H304" s="5" t="str">
        <f>VLOOKUP(LEFT(表1[[#This Row],[发货地址]],3),表3[],2,FALSE)</f>
        <v>东区</v>
      </c>
      <c r="I304" s="14">
        <f>PRODUCT(IF(表1[[#This Row],[销量（本）]]&lt;40,表1[[#This Row],[单价]],表1[[#This Row],[单价]]*0.93),表1[[#This Row],[销量（本）]])</f>
        <v>79.599999999999994</v>
      </c>
    </row>
    <row r="305" spans="1:9" ht="15" x14ac:dyDescent="0.15">
      <c r="A305" s="10" t="s">
        <v>307</v>
      </c>
      <c r="B305" s="8">
        <v>41227</v>
      </c>
      <c r="C305" s="10" t="s">
        <v>3</v>
      </c>
      <c r="D305" s="5" t="s">
        <v>648</v>
      </c>
      <c r="E305" s="6">
        <f>VLOOKUP(表1[[#This Row],[图书名称]],表2[],2,FALSE)</f>
        <v>40.6</v>
      </c>
      <c r="F305" s="10">
        <v>35</v>
      </c>
      <c r="G305" s="5" t="s">
        <v>741</v>
      </c>
      <c r="H305" s="5" t="str">
        <f>VLOOKUP(LEFT(表1[[#This Row],[发货地址]],3),表3[],2,FALSE)</f>
        <v>南区</v>
      </c>
      <c r="I305" s="14">
        <f>PRODUCT(IF(表1[[#This Row],[销量（本）]]&lt;40,表1[[#This Row],[单价]],表1[[#This Row],[单价]]*0.93),表1[[#This Row],[销量（本）]])</f>
        <v>1421</v>
      </c>
    </row>
    <row r="306" spans="1:9" ht="15" x14ac:dyDescent="0.15">
      <c r="A306" s="10" t="s">
        <v>308</v>
      </c>
      <c r="B306" s="8">
        <v>41227</v>
      </c>
      <c r="C306" s="10" t="s">
        <v>2</v>
      </c>
      <c r="D306" s="5" t="s">
        <v>649</v>
      </c>
      <c r="E306" s="6">
        <f>VLOOKUP(表1[[#This Row],[图书名称]],表2[],2,FALSE)</f>
        <v>38.6</v>
      </c>
      <c r="F306" s="10">
        <v>21</v>
      </c>
      <c r="G306" s="5" t="s">
        <v>742</v>
      </c>
      <c r="H306" s="5" t="str">
        <f>VLOOKUP(LEFT(表1[[#This Row],[发货地址]],3),表3[],2,FALSE)</f>
        <v>东区</v>
      </c>
      <c r="I306" s="14">
        <f>PRODUCT(IF(表1[[#This Row],[销量（本）]]&lt;40,表1[[#This Row],[单价]],表1[[#This Row],[单价]]*0.93),表1[[#This Row],[销量（本）]])</f>
        <v>810.6</v>
      </c>
    </row>
    <row r="307" spans="1:9" ht="15" x14ac:dyDescent="0.15">
      <c r="A307" s="10" t="s">
        <v>309</v>
      </c>
      <c r="B307" s="8">
        <v>41229</v>
      </c>
      <c r="C307" s="10" t="s">
        <v>4</v>
      </c>
      <c r="D307" s="5" t="s">
        <v>659</v>
      </c>
      <c r="E307" s="6">
        <f>VLOOKUP(表1[[#This Row],[图书名称]],表2[],2,FALSE)</f>
        <v>39.299999999999997</v>
      </c>
      <c r="F307" s="10">
        <v>34</v>
      </c>
      <c r="G307" s="5" t="s">
        <v>743</v>
      </c>
      <c r="H307" s="5" t="str">
        <f>VLOOKUP(LEFT(表1[[#This Row],[发货地址]],3),表3[],2,FALSE)</f>
        <v>南区</v>
      </c>
      <c r="I307" s="14">
        <f>PRODUCT(IF(表1[[#This Row],[销量（本）]]&lt;40,表1[[#This Row],[单价]],表1[[#This Row],[单价]]*0.93),表1[[#This Row],[销量（本）]])</f>
        <v>1336.1999999999998</v>
      </c>
    </row>
    <row r="308" spans="1:9" ht="15" x14ac:dyDescent="0.15">
      <c r="A308" s="10" t="s">
        <v>310</v>
      </c>
      <c r="B308" s="8">
        <v>41229</v>
      </c>
      <c r="C308" s="10" t="s">
        <v>3</v>
      </c>
      <c r="D308" s="5" t="s">
        <v>644</v>
      </c>
      <c r="E308" s="6">
        <f>VLOOKUP(表1[[#This Row],[图书名称]],表2[],2,FALSE)</f>
        <v>41.3</v>
      </c>
      <c r="F308" s="10">
        <v>7</v>
      </c>
      <c r="G308" s="5" t="s">
        <v>744</v>
      </c>
      <c r="H308" s="5" t="str">
        <f>VLOOKUP(LEFT(表1[[#This Row],[发货地址]],3),表3[],2,FALSE)</f>
        <v>东区</v>
      </c>
      <c r="I308" s="14">
        <f>PRODUCT(IF(表1[[#This Row],[销量（本）]]&lt;40,表1[[#This Row],[单价]],表1[[#This Row],[单价]]*0.93),表1[[#This Row],[销量（本）]])</f>
        <v>289.09999999999997</v>
      </c>
    </row>
    <row r="309" spans="1:9" ht="15" x14ac:dyDescent="0.15">
      <c r="A309" s="10" t="s">
        <v>311</v>
      </c>
      <c r="B309" s="8">
        <v>41232</v>
      </c>
      <c r="C309" s="10" t="s">
        <v>3</v>
      </c>
      <c r="D309" s="5" t="s">
        <v>655</v>
      </c>
      <c r="E309" s="6">
        <f>VLOOKUP(表1[[#This Row],[图书名称]],表2[],2,FALSE)</f>
        <v>43.9</v>
      </c>
      <c r="F309" s="10">
        <v>16</v>
      </c>
      <c r="G309" s="5" t="s">
        <v>745</v>
      </c>
      <c r="H309" s="5" t="str">
        <f>VLOOKUP(LEFT(表1[[#This Row],[发货地址]],3),表3[],2,FALSE)</f>
        <v>西区</v>
      </c>
      <c r="I309" s="14">
        <f>PRODUCT(IF(表1[[#This Row],[销量（本）]]&lt;40,表1[[#This Row],[单价]],表1[[#This Row],[单价]]*0.93),表1[[#This Row],[销量（本）]])</f>
        <v>702.4</v>
      </c>
    </row>
    <row r="310" spans="1:9" ht="15" x14ac:dyDescent="0.15">
      <c r="A310" s="10" t="s">
        <v>312</v>
      </c>
      <c r="B310" s="8">
        <v>41233</v>
      </c>
      <c r="C310" s="10" t="s">
        <v>4</v>
      </c>
      <c r="D310" s="5" t="s">
        <v>656</v>
      </c>
      <c r="E310" s="6">
        <f>VLOOKUP(表1[[#This Row],[图书名称]],表2[],2,FALSE)</f>
        <v>41.1</v>
      </c>
      <c r="F310" s="10">
        <v>5</v>
      </c>
      <c r="G310" s="5" t="s">
        <v>746</v>
      </c>
      <c r="H310" s="5" t="str">
        <f>VLOOKUP(LEFT(表1[[#This Row],[发货地址]],3),表3[],2,FALSE)</f>
        <v>北区</v>
      </c>
      <c r="I310" s="14">
        <f>PRODUCT(IF(表1[[#This Row],[销量（本）]]&lt;40,表1[[#This Row],[单价]],表1[[#This Row],[单价]]*0.93),表1[[#This Row],[销量（本）]])</f>
        <v>205.5</v>
      </c>
    </row>
    <row r="311" spans="1:9" ht="15" x14ac:dyDescent="0.15">
      <c r="A311" s="10" t="s">
        <v>313</v>
      </c>
      <c r="B311" s="8">
        <v>41233</v>
      </c>
      <c r="C311" s="10" t="s">
        <v>3</v>
      </c>
      <c r="D311" s="5" t="s">
        <v>650</v>
      </c>
      <c r="E311" s="6">
        <f>VLOOKUP(表1[[#This Row],[图书名称]],表2[],2,FALSE)</f>
        <v>39.200000000000003</v>
      </c>
      <c r="F311" s="10">
        <v>25</v>
      </c>
      <c r="G311" s="5" t="s">
        <v>747</v>
      </c>
      <c r="H311" s="5" t="str">
        <f>VLOOKUP(LEFT(表1[[#This Row],[发货地址]],3),表3[],2,FALSE)</f>
        <v>东区</v>
      </c>
      <c r="I311" s="14">
        <f>PRODUCT(IF(表1[[#This Row],[销量（本）]]&lt;40,表1[[#This Row],[单价]],表1[[#This Row],[单价]]*0.93),表1[[#This Row],[销量（本）]])</f>
        <v>980.00000000000011</v>
      </c>
    </row>
    <row r="312" spans="1:9" ht="15" x14ac:dyDescent="0.15">
      <c r="A312" s="10" t="s">
        <v>314</v>
      </c>
      <c r="B312" s="8">
        <v>41234</v>
      </c>
      <c r="C312" s="10" t="s">
        <v>4</v>
      </c>
      <c r="D312" s="5" t="s">
        <v>666</v>
      </c>
      <c r="E312" s="6">
        <f>VLOOKUP(表1[[#This Row],[图书名称]],表2[],2,FALSE)</f>
        <v>36.299999999999997</v>
      </c>
      <c r="F312" s="10">
        <v>41</v>
      </c>
      <c r="G312" s="5" t="s">
        <v>748</v>
      </c>
      <c r="H312" s="5" t="str">
        <f>VLOOKUP(LEFT(表1[[#This Row],[发货地址]],3),表3[],2,FALSE)</f>
        <v>东区</v>
      </c>
      <c r="I312" s="14">
        <f>PRODUCT(IF(表1[[#This Row],[销量（本）]]&lt;40,表1[[#This Row],[单价]],表1[[#This Row],[单价]]*0.93),表1[[#This Row],[销量（本）]])</f>
        <v>1384.1189999999999</v>
      </c>
    </row>
    <row r="313" spans="1:9" ht="15" x14ac:dyDescent="0.15">
      <c r="A313" s="10" t="s">
        <v>315</v>
      </c>
      <c r="B313" s="8">
        <v>41236</v>
      </c>
      <c r="C313" s="10" t="s">
        <v>2</v>
      </c>
      <c r="D313" s="5" t="s">
        <v>651</v>
      </c>
      <c r="E313" s="6">
        <f>VLOOKUP(表1[[#This Row],[图书名称]],表2[],2,FALSE)</f>
        <v>34.9</v>
      </c>
      <c r="F313" s="10">
        <v>20</v>
      </c>
      <c r="G313" s="5" t="s">
        <v>749</v>
      </c>
      <c r="H313" s="5" t="str">
        <f>VLOOKUP(LEFT(表1[[#This Row],[发货地址]],3),表3[],2,FALSE)</f>
        <v>西区</v>
      </c>
      <c r="I313" s="14">
        <f>PRODUCT(IF(表1[[#This Row],[销量（本）]]&lt;40,表1[[#This Row],[单价]],表1[[#This Row],[单价]]*0.93),表1[[#This Row],[销量（本）]])</f>
        <v>698</v>
      </c>
    </row>
    <row r="314" spans="1:9" ht="15" x14ac:dyDescent="0.15">
      <c r="A314" s="10" t="s">
        <v>316</v>
      </c>
      <c r="B314" s="8">
        <v>41236</v>
      </c>
      <c r="C314" s="10" t="s">
        <v>2</v>
      </c>
      <c r="D314" s="5" t="s">
        <v>652</v>
      </c>
      <c r="E314" s="6">
        <f>VLOOKUP(表1[[#This Row],[图书名称]],表2[],2,FALSE)</f>
        <v>40.5</v>
      </c>
      <c r="F314" s="10">
        <v>48</v>
      </c>
      <c r="G314" s="5" t="s">
        <v>750</v>
      </c>
      <c r="H314" s="5" t="str">
        <f>VLOOKUP(LEFT(表1[[#This Row],[发货地址]],3),表3[],2,FALSE)</f>
        <v>东区</v>
      </c>
      <c r="I314" s="14">
        <f>PRODUCT(IF(表1[[#This Row],[销量（本）]]&lt;40,表1[[#This Row],[单价]],表1[[#This Row],[单价]]*0.93),表1[[#This Row],[销量（本）]])</f>
        <v>1807.92</v>
      </c>
    </row>
    <row r="315" spans="1:9" ht="15" x14ac:dyDescent="0.15">
      <c r="A315" s="10" t="s">
        <v>317</v>
      </c>
      <c r="B315" s="8">
        <v>41236</v>
      </c>
      <c r="C315" s="10" t="s">
        <v>4</v>
      </c>
      <c r="D315" s="5" t="s">
        <v>653</v>
      </c>
      <c r="E315" s="6">
        <f>VLOOKUP(表1[[#This Row],[图书名称]],表2[],2,FALSE)</f>
        <v>44.5</v>
      </c>
      <c r="F315" s="10">
        <v>7</v>
      </c>
      <c r="G315" s="5" t="s">
        <v>751</v>
      </c>
      <c r="H315" s="5" t="str">
        <f>VLOOKUP(LEFT(表1[[#This Row],[发货地址]],3),表3[],2,FALSE)</f>
        <v>北区</v>
      </c>
      <c r="I315" s="14">
        <f>PRODUCT(IF(表1[[#This Row],[销量（本）]]&lt;40,表1[[#This Row],[单价]],表1[[#This Row],[单价]]*0.93),表1[[#This Row],[销量（本）]])</f>
        <v>311.5</v>
      </c>
    </row>
    <row r="316" spans="1:9" ht="15" x14ac:dyDescent="0.15">
      <c r="A316" s="10" t="s">
        <v>318</v>
      </c>
      <c r="B316" s="8">
        <v>41237</v>
      </c>
      <c r="C316" s="10" t="s">
        <v>2</v>
      </c>
      <c r="D316" s="5" t="s">
        <v>657</v>
      </c>
      <c r="E316" s="6">
        <f>VLOOKUP(表1[[#This Row],[图书名称]],表2[],2,FALSE)</f>
        <v>37.799999999999997</v>
      </c>
      <c r="F316" s="10">
        <v>18</v>
      </c>
      <c r="G316" s="5" t="s">
        <v>752</v>
      </c>
      <c r="H316" s="5" t="str">
        <f>VLOOKUP(LEFT(表1[[#This Row],[发货地址]],3),表3[],2,FALSE)</f>
        <v>北区</v>
      </c>
      <c r="I316" s="14">
        <f>PRODUCT(IF(表1[[#This Row],[销量（本）]]&lt;40,表1[[#This Row],[单价]],表1[[#This Row],[单价]]*0.93),表1[[#This Row],[销量（本）]])</f>
        <v>680.4</v>
      </c>
    </row>
    <row r="317" spans="1:9" ht="15" x14ac:dyDescent="0.15">
      <c r="A317" s="10" t="s">
        <v>319</v>
      </c>
      <c r="B317" s="8">
        <v>41240</v>
      </c>
      <c r="C317" s="10" t="s">
        <v>4</v>
      </c>
      <c r="D317" s="5" t="s">
        <v>645</v>
      </c>
      <c r="E317" s="6">
        <f>VLOOKUP(表1[[#This Row],[图书名称]],表2[],2,FALSE)</f>
        <v>42.5</v>
      </c>
      <c r="F317" s="10">
        <v>29</v>
      </c>
      <c r="G317" s="5" t="s">
        <v>668</v>
      </c>
      <c r="H317" s="5" t="str">
        <f>VLOOKUP(LEFT(表1[[#This Row],[发货地址]],3),表3[],2,FALSE)</f>
        <v>南区</v>
      </c>
      <c r="I317" s="14">
        <f>PRODUCT(IF(表1[[#This Row],[销量（本）]]&lt;40,表1[[#This Row],[单价]],表1[[#This Row],[单价]]*0.93),表1[[#This Row],[销量（本）]])</f>
        <v>1232.5</v>
      </c>
    </row>
    <row r="318" spans="1:9" ht="15" x14ac:dyDescent="0.15">
      <c r="A318" s="10" t="s">
        <v>320</v>
      </c>
      <c r="B318" s="8">
        <v>41241</v>
      </c>
      <c r="C318" s="10" t="s">
        <v>3</v>
      </c>
      <c r="D318" s="5" t="s">
        <v>646</v>
      </c>
      <c r="E318" s="6">
        <f>VLOOKUP(表1[[#This Row],[图书名称]],表2[],2,FALSE)</f>
        <v>39.4</v>
      </c>
      <c r="F318" s="10">
        <v>9</v>
      </c>
      <c r="G318" s="5" t="s">
        <v>669</v>
      </c>
      <c r="H318" s="5" t="str">
        <f>VLOOKUP(LEFT(表1[[#This Row],[发货地址]],3),表3[],2,FALSE)</f>
        <v>南区</v>
      </c>
      <c r="I318" s="14">
        <f>PRODUCT(IF(表1[[#This Row],[销量（本）]]&lt;40,表1[[#This Row],[单价]],表1[[#This Row],[单价]]*0.93),表1[[#This Row],[销量（本）]])</f>
        <v>354.59999999999997</v>
      </c>
    </row>
    <row r="319" spans="1:9" ht="15" x14ac:dyDescent="0.15">
      <c r="A319" s="10" t="s">
        <v>321</v>
      </c>
      <c r="B319" s="8">
        <v>41242</v>
      </c>
      <c r="C319" s="10" t="s">
        <v>3</v>
      </c>
      <c r="D319" s="5" t="s">
        <v>654</v>
      </c>
      <c r="E319" s="6">
        <f>VLOOKUP(表1[[#This Row],[图书名称]],表2[],2,FALSE)</f>
        <v>36.799999999999997</v>
      </c>
      <c r="F319" s="10">
        <v>38</v>
      </c>
      <c r="G319" s="5" t="s">
        <v>670</v>
      </c>
      <c r="H319" s="5" t="str">
        <f>VLOOKUP(LEFT(表1[[#This Row],[发货地址]],3),表3[],2,FALSE)</f>
        <v>东区</v>
      </c>
      <c r="I319" s="14">
        <f>PRODUCT(IF(表1[[#This Row],[销量（本）]]&lt;40,表1[[#This Row],[单价]],表1[[#This Row],[单价]]*0.93),表1[[#This Row],[销量（本）]])</f>
        <v>1398.3999999999999</v>
      </c>
    </row>
    <row r="320" spans="1:9" ht="15" x14ac:dyDescent="0.15">
      <c r="A320" s="10" t="s">
        <v>322</v>
      </c>
      <c r="B320" s="8">
        <v>41243</v>
      </c>
      <c r="C320" s="10" t="s">
        <v>3</v>
      </c>
      <c r="D320" s="5" t="s">
        <v>658</v>
      </c>
      <c r="E320" s="6">
        <f>VLOOKUP(表1[[#This Row],[图书名称]],表2[],2,FALSE)</f>
        <v>43.2</v>
      </c>
      <c r="F320" s="10">
        <v>9</v>
      </c>
      <c r="G320" s="5" t="s">
        <v>671</v>
      </c>
      <c r="H320" s="5" t="str">
        <f>VLOOKUP(LEFT(表1[[#This Row],[发货地址]],3),表3[],2,FALSE)</f>
        <v>东区</v>
      </c>
      <c r="I320" s="14">
        <f>PRODUCT(IF(表1[[#This Row],[销量（本）]]&lt;40,表1[[#This Row],[单价]],表1[[#This Row],[单价]]*0.93),表1[[#This Row],[销量（本）]])</f>
        <v>388.8</v>
      </c>
    </row>
    <row r="321" spans="1:9" ht="15" x14ac:dyDescent="0.15">
      <c r="A321" s="10" t="s">
        <v>323</v>
      </c>
      <c r="B321" s="8">
        <v>41243</v>
      </c>
      <c r="C321" s="10" t="s">
        <v>2</v>
      </c>
      <c r="D321" s="5" t="s">
        <v>647</v>
      </c>
      <c r="E321" s="6">
        <f>VLOOKUP(表1[[#This Row],[图书名称]],表2[],2,FALSE)</f>
        <v>39.799999999999997</v>
      </c>
      <c r="F321" s="10">
        <v>37</v>
      </c>
      <c r="G321" s="5" t="s">
        <v>672</v>
      </c>
      <c r="H321" s="5" t="str">
        <f>VLOOKUP(LEFT(表1[[#This Row],[发货地址]],3),表3[],2,FALSE)</f>
        <v>南区</v>
      </c>
      <c r="I321" s="14">
        <f>PRODUCT(IF(表1[[#This Row],[销量（本）]]&lt;40,表1[[#This Row],[单价]],表1[[#This Row],[单价]]*0.93),表1[[#This Row],[销量（本）]])</f>
        <v>1472.6</v>
      </c>
    </row>
    <row r="322" spans="1:9" ht="15" x14ac:dyDescent="0.15">
      <c r="A322" s="10" t="s">
        <v>324</v>
      </c>
      <c r="B322" s="8">
        <v>41244</v>
      </c>
      <c r="C322" s="10" t="s">
        <v>4</v>
      </c>
      <c r="D322" s="5" t="s">
        <v>648</v>
      </c>
      <c r="E322" s="6">
        <f>VLOOKUP(表1[[#This Row],[图书名称]],表2[],2,FALSE)</f>
        <v>40.6</v>
      </c>
      <c r="F322" s="10">
        <v>6</v>
      </c>
      <c r="G322" s="5" t="s">
        <v>673</v>
      </c>
      <c r="H322" s="5" t="str">
        <f>VLOOKUP(LEFT(表1[[#This Row],[发货地址]],3),表3[],2,FALSE)</f>
        <v>西区</v>
      </c>
      <c r="I322" s="14">
        <f>PRODUCT(IF(表1[[#This Row],[销量（本）]]&lt;40,表1[[#This Row],[单价]],表1[[#This Row],[单价]]*0.93),表1[[#This Row],[销量（本）]])</f>
        <v>243.60000000000002</v>
      </c>
    </row>
    <row r="323" spans="1:9" ht="15" x14ac:dyDescent="0.15">
      <c r="A323" s="10" t="s">
        <v>325</v>
      </c>
      <c r="B323" s="8">
        <v>41246</v>
      </c>
      <c r="C323" s="10" t="s">
        <v>2</v>
      </c>
      <c r="D323" s="5" t="s">
        <v>649</v>
      </c>
      <c r="E323" s="6">
        <f>VLOOKUP(表1[[#This Row],[图书名称]],表2[],2,FALSE)</f>
        <v>38.6</v>
      </c>
      <c r="F323" s="10">
        <v>27</v>
      </c>
      <c r="G323" s="5" t="s">
        <v>674</v>
      </c>
      <c r="H323" s="5" t="str">
        <f>VLOOKUP(LEFT(表1[[#This Row],[发货地址]],3),表3[],2,FALSE)</f>
        <v>南区</v>
      </c>
      <c r="I323" s="14">
        <f>PRODUCT(IF(表1[[#This Row],[销量（本）]]&lt;40,表1[[#This Row],[单价]],表1[[#This Row],[单价]]*0.93),表1[[#This Row],[销量（本）]])</f>
        <v>1042.2</v>
      </c>
    </row>
    <row r="324" spans="1:9" ht="15" x14ac:dyDescent="0.15">
      <c r="A324" s="10" t="s">
        <v>326</v>
      </c>
      <c r="B324" s="8">
        <v>41247</v>
      </c>
      <c r="C324" s="10" t="s">
        <v>4</v>
      </c>
      <c r="D324" s="5" t="s">
        <v>659</v>
      </c>
      <c r="E324" s="6">
        <f>VLOOKUP(表1[[#This Row],[图书名称]],表2[],2,FALSE)</f>
        <v>39.299999999999997</v>
      </c>
      <c r="F324" s="10">
        <v>12</v>
      </c>
      <c r="G324" s="5" t="s">
        <v>675</v>
      </c>
      <c r="H324" s="5" t="str">
        <f>VLOOKUP(LEFT(表1[[#This Row],[发货地址]],3),表3[],2,FALSE)</f>
        <v>东区</v>
      </c>
      <c r="I324" s="14">
        <f>PRODUCT(IF(表1[[#This Row],[销量（本）]]&lt;40,表1[[#This Row],[单价]],表1[[#This Row],[单价]]*0.93),表1[[#This Row],[销量（本）]])</f>
        <v>471.59999999999997</v>
      </c>
    </row>
    <row r="325" spans="1:9" ht="15" x14ac:dyDescent="0.15">
      <c r="A325" s="10" t="s">
        <v>327</v>
      </c>
      <c r="B325" s="8">
        <v>41247</v>
      </c>
      <c r="C325" s="10" t="s">
        <v>2</v>
      </c>
      <c r="D325" s="5" t="s">
        <v>652</v>
      </c>
      <c r="E325" s="6">
        <f>VLOOKUP(表1[[#This Row],[图书名称]],表2[],2,FALSE)</f>
        <v>40.5</v>
      </c>
      <c r="F325" s="10">
        <v>32</v>
      </c>
      <c r="G325" s="5" t="s">
        <v>676</v>
      </c>
      <c r="H325" s="5" t="str">
        <f>VLOOKUP(LEFT(表1[[#This Row],[发货地址]],3),表3[],2,FALSE)</f>
        <v>北区</v>
      </c>
      <c r="I325" s="14">
        <f>PRODUCT(IF(表1[[#This Row],[销量（本）]]&lt;40,表1[[#This Row],[单价]],表1[[#This Row],[单价]]*0.93),表1[[#This Row],[销量（本）]])</f>
        <v>1296</v>
      </c>
    </row>
    <row r="326" spans="1:9" ht="15" x14ac:dyDescent="0.15">
      <c r="A326" s="10" t="s">
        <v>328</v>
      </c>
      <c r="B326" s="8">
        <v>41248</v>
      </c>
      <c r="C326" s="10" t="s">
        <v>2</v>
      </c>
      <c r="D326" s="5" t="s">
        <v>653</v>
      </c>
      <c r="E326" s="6">
        <f>VLOOKUP(表1[[#This Row],[图书名称]],表2[],2,FALSE)</f>
        <v>44.5</v>
      </c>
      <c r="F326" s="10">
        <v>49</v>
      </c>
      <c r="G326" s="5" t="s">
        <v>677</v>
      </c>
      <c r="H326" s="5" t="str">
        <f>VLOOKUP(LEFT(表1[[#This Row],[发货地址]],3),表3[],2,FALSE)</f>
        <v>北区</v>
      </c>
      <c r="I326" s="14">
        <f>PRODUCT(IF(表1[[#This Row],[销量（本）]]&lt;40,表1[[#This Row],[单价]],表1[[#This Row],[单价]]*0.93),表1[[#This Row],[销量（本）]])</f>
        <v>2027.8650000000002</v>
      </c>
    </row>
    <row r="327" spans="1:9" ht="15" x14ac:dyDescent="0.15">
      <c r="A327" s="10" t="s">
        <v>329</v>
      </c>
      <c r="B327" s="8">
        <v>41248</v>
      </c>
      <c r="C327" s="10" t="s">
        <v>3</v>
      </c>
      <c r="D327" s="5" t="s">
        <v>657</v>
      </c>
      <c r="E327" s="6">
        <f>VLOOKUP(表1[[#This Row],[图书名称]],表2[],2,FALSE)</f>
        <v>37.799999999999997</v>
      </c>
      <c r="F327" s="10">
        <v>42</v>
      </c>
      <c r="G327" s="5" t="s">
        <v>678</v>
      </c>
      <c r="H327" s="5" t="str">
        <f>VLOOKUP(LEFT(表1[[#This Row],[发货地址]],3),表3[],2,FALSE)</f>
        <v>西区</v>
      </c>
      <c r="I327" s="14">
        <f>PRODUCT(IF(表1[[#This Row],[销量（本）]]&lt;40,表1[[#This Row],[单价]],表1[[#This Row],[单价]]*0.93),表1[[#This Row],[销量（本）]])</f>
        <v>1476.4679999999998</v>
      </c>
    </row>
    <row r="328" spans="1:9" ht="15" x14ac:dyDescent="0.15">
      <c r="A328" s="10" t="s">
        <v>330</v>
      </c>
      <c r="B328" s="8">
        <v>41249</v>
      </c>
      <c r="C328" s="10" t="s">
        <v>2</v>
      </c>
      <c r="D328" s="5" t="s">
        <v>645</v>
      </c>
      <c r="E328" s="6">
        <f>VLOOKUP(表1[[#This Row],[图书名称]],表2[],2,FALSE)</f>
        <v>42.5</v>
      </c>
      <c r="F328" s="10">
        <v>41</v>
      </c>
      <c r="G328" s="5" t="s">
        <v>679</v>
      </c>
      <c r="H328" s="5" t="str">
        <f>VLOOKUP(LEFT(表1[[#This Row],[发货地址]],3),表3[],2,FALSE)</f>
        <v>西区</v>
      </c>
      <c r="I328" s="14">
        <f>PRODUCT(IF(表1[[#This Row],[销量（本）]]&lt;40,表1[[#This Row],[单价]],表1[[#This Row],[单价]]*0.93),表1[[#This Row],[销量（本）]])</f>
        <v>1620.5249999999999</v>
      </c>
    </row>
    <row r="329" spans="1:9" ht="15" x14ac:dyDescent="0.15">
      <c r="A329" s="10" t="s">
        <v>331</v>
      </c>
      <c r="B329" s="8">
        <v>41249</v>
      </c>
      <c r="C329" s="10" t="s">
        <v>4</v>
      </c>
      <c r="D329" s="5" t="s">
        <v>646</v>
      </c>
      <c r="E329" s="6">
        <f>VLOOKUP(表1[[#This Row],[图书名称]],表2[],2,FALSE)</f>
        <v>39.4</v>
      </c>
      <c r="F329" s="10">
        <v>44</v>
      </c>
      <c r="G329" s="5" t="s">
        <v>680</v>
      </c>
      <c r="H329" s="5" t="str">
        <f>VLOOKUP(LEFT(表1[[#This Row],[发货地址]],3),表3[],2,FALSE)</f>
        <v>北区</v>
      </c>
      <c r="I329" s="14">
        <f>PRODUCT(IF(表1[[#This Row],[销量（本）]]&lt;40,表1[[#This Row],[单价]],表1[[#This Row],[单价]]*0.93),表1[[#This Row],[销量（本）]])</f>
        <v>1612.248</v>
      </c>
    </row>
    <row r="330" spans="1:9" ht="15" x14ac:dyDescent="0.15">
      <c r="A330" s="10" t="s">
        <v>332</v>
      </c>
      <c r="B330" s="8">
        <v>41250</v>
      </c>
      <c r="C330" s="10" t="s">
        <v>2</v>
      </c>
      <c r="D330" s="5" t="s">
        <v>644</v>
      </c>
      <c r="E330" s="6">
        <f>VLOOKUP(表1[[#This Row],[图书名称]],表2[],2,FALSE)</f>
        <v>41.3</v>
      </c>
      <c r="F330" s="10">
        <v>50</v>
      </c>
      <c r="G330" s="5" t="s">
        <v>681</v>
      </c>
      <c r="H330" s="5" t="str">
        <f>VLOOKUP(LEFT(表1[[#This Row],[发货地址]],3),表3[],2,FALSE)</f>
        <v>西区</v>
      </c>
      <c r="I330" s="14">
        <f>PRODUCT(IF(表1[[#This Row],[销量（本）]]&lt;40,表1[[#This Row],[单价]],表1[[#This Row],[单价]]*0.93),表1[[#This Row],[销量（本）]])</f>
        <v>1920.45</v>
      </c>
    </row>
    <row r="331" spans="1:9" ht="15" x14ac:dyDescent="0.15">
      <c r="A331" s="10" t="s">
        <v>333</v>
      </c>
      <c r="B331" s="8">
        <v>41253</v>
      </c>
      <c r="C331" s="10" t="s">
        <v>4</v>
      </c>
      <c r="D331" s="5" t="s">
        <v>655</v>
      </c>
      <c r="E331" s="6">
        <f>VLOOKUP(表1[[#This Row],[图书名称]],表2[],2,FALSE)</f>
        <v>43.9</v>
      </c>
      <c r="F331" s="10">
        <v>33</v>
      </c>
      <c r="G331" s="5" t="s">
        <v>682</v>
      </c>
      <c r="H331" s="5" t="str">
        <f>VLOOKUP(LEFT(表1[[#This Row],[发货地址]],3),表3[],2,FALSE)</f>
        <v>北区</v>
      </c>
      <c r="I331" s="14">
        <f>PRODUCT(IF(表1[[#This Row],[销量（本）]]&lt;40,表1[[#This Row],[单价]],表1[[#This Row],[单价]]*0.93),表1[[#This Row],[销量（本）]])</f>
        <v>1448.7</v>
      </c>
    </row>
    <row r="332" spans="1:9" ht="15" x14ac:dyDescent="0.15">
      <c r="A332" s="10" t="s">
        <v>334</v>
      </c>
      <c r="B332" s="8">
        <v>41254</v>
      </c>
      <c r="C332" s="10" t="s">
        <v>3</v>
      </c>
      <c r="D332" s="5" t="s">
        <v>656</v>
      </c>
      <c r="E332" s="6">
        <f>VLOOKUP(表1[[#This Row],[图书名称]],表2[],2,FALSE)</f>
        <v>41.1</v>
      </c>
      <c r="F332" s="10">
        <v>25</v>
      </c>
      <c r="G332" s="5" t="s">
        <v>683</v>
      </c>
      <c r="H332" s="5" t="str">
        <f>VLOOKUP(LEFT(表1[[#This Row],[发货地址]],3),表3[],2,FALSE)</f>
        <v>东区</v>
      </c>
      <c r="I332" s="14">
        <f>PRODUCT(IF(表1[[#This Row],[销量（本）]]&lt;40,表1[[#This Row],[单价]],表1[[#This Row],[单价]]*0.93),表1[[#This Row],[销量（本）]])</f>
        <v>1027.5</v>
      </c>
    </row>
    <row r="333" spans="1:9" ht="15" x14ac:dyDescent="0.15">
      <c r="A333" s="10" t="s">
        <v>335</v>
      </c>
      <c r="B333" s="8">
        <v>41254</v>
      </c>
      <c r="C333" s="10" t="s">
        <v>4</v>
      </c>
      <c r="D333" s="5" t="s">
        <v>650</v>
      </c>
      <c r="E333" s="6">
        <f>VLOOKUP(表1[[#This Row],[图书名称]],表2[],2,FALSE)</f>
        <v>39.200000000000003</v>
      </c>
      <c r="F333" s="10">
        <v>5</v>
      </c>
      <c r="G333" s="5" t="s">
        <v>684</v>
      </c>
      <c r="H333" s="5" t="str">
        <f>VLOOKUP(LEFT(表1[[#This Row],[发货地址]],3),表3[],2,FALSE)</f>
        <v>东区</v>
      </c>
      <c r="I333" s="14">
        <f>PRODUCT(IF(表1[[#This Row],[销量（本）]]&lt;40,表1[[#This Row],[单价]],表1[[#This Row],[单价]]*0.93),表1[[#This Row],[销量（本）]])</f>
        <v>196</v>
      </c>
    </row>
    <row r="334" spans="1:9" ht="15" x14ac:dyDescent="0.15">
      <c r="A334" s="10" t="s">
        <v>336</v>
      </c>
      <c r="B334" s="8">
        <v>41255</v>
      </c>
      <c r="C334" s="10" t="s">
        <v>3</v>
      </c>
      <c r="D334" s="5" t="s">
        <v>666</v>
      </c>
      <c r="E334" s="6">
        <f>VLOOKUP(表1[[#This Row],[图书名称]],表2[],2,FALSE)</f>
        <v>36.299999999999997</v>
      </c>
      <c r="F334" s="10">
        <v>40</v>
      </c>
      <c r="G334" s="5" t="s">
        <v>685</v>
      </c>
      <c r="H334" s="5" t="str">
        <f>VLOOKUP(LEFT(表1[[#This Row],[发货地址]],3),表3[],2,FALSE)</f>
        <v>北区</v>
      </c>
      <c r="I334" s="14">
        <f>PRODUCT(IF(表1[[#This Row],[销量（本）]]&lt;40,表1[[#This Row],[单价]],表1[[#This Row],[单价]]*0.93),表1[[#This Row],[销量（本）]])</f>
        <v>1350.3600000000001</v>
      </c>
    </row>
    <row r="335" spans="1:9" ht="15" x14ac:dyDescent="0.15">
      <c r="A335" s="10" t="s">
        <v>337</v>
      </c>
      <c r="B335" s="8">
        <v>41256</v>
      </c>
      <c r="C335" s="10" t="s">
        <v>4</v>
      </c>
      <c r="D335" s="5" t="s">
        <v>651</v>
      </c>
      <c r="E335" s="6">
        <f>VLOOKUP(表1[[#This Row],[图书名称]],表2[],2,FALSE)</f>
        <v>34.9</v>
      </c>
      <c r="F335" s="10">
        <v>24</v>
      </c>
      <c r="G335" s="5" t="s">
        <v>686</v>
      </c>
      <c r="H335" s="5" t="str">
        <f>VLOOKUP(LEFT(表1[[#This Row],[发货地址]],3),表3[],2,FALSE)</f>
        <v>南区</v>
      </c>
      <c r="I335" s="14">
        <f>PRODUCT(IF(表1[[#This Row],[销量（本）]]&lt;40,表1[[#This Row],[单价]],表1[[#This Row],[单价]]*0.93),表1[[#This Row],[销量（本）]])</f>
        <v>837.59999999999991</v>
      </c>
    </row>
    <row r="336" spans="1:9" ht="15" x14ac:dyDescent="0.15">
      <c r="A336" s="10" t="s">
        <v>338</v>
      </c>
      <c r="B336" s="8">
        <v>41257</v>
      </c>
      <c r="C336" s="10" t="s">
        <v>3</v>
      </c>
      <c r="D336" s="5" t="s">
        <v>652</v>
      </c>
      <c r="E336" s="6">
        <f>VLOOKUP(表1[[#This Row],[图书名称]],表2[],2,FALSE)</f>
        <v>40.5</v>
      </c>
      <c r="F336" s="10">
        <v>48</v>
      </c>
      <c r="G336" s="5" t="s">
        <v>687</v>
      </c>
      <c r="H336" s="5" t="str">
        <f>VLOOKUP(LEFT(表1[[#This Row],[发货地址]],3),表3[],2,FALSE)</f>
        <v>南区</v>
      </c>
      <c r="I336" s="14">
        <f>PRODUCT(IF(表1[[#This Row],[销量（本）]]&lt;40,表1[[#This Row],[单价]],表1[[#This Row],[单价]]*0.93),表1[[#This Row],[销量（本）]])</f>
        <v>1807.92</v>
      </c>
    </row>
    <row r="337" spans="1:9" ht="15" x14ac:dyDescent="0.15">
      <c r="A337" s="10" t="s">
        <v>339</v>
      </c>
      <c r="B337" s="8">
        <v>41257</v>
      </c>
      <c r="C337" s="10" t="s">
        <v>4</v>
      </c>
      <c r="D337" s="5" t="s">
        <v>653</v>
      </c>
      <c r="E337" s="6">
        <f>VLOOKUP(表1[[#This Row],[图书名称]],表2[],2,FALSE)</f>
        <v>44.5</v>
      </c>
      <c r="F337" s="10">
        <v>32</v>
      </c>
      <c r="G337" s="5" t="s">
        <v>688</v>
      </c>
      <c r="H337" s="5" t="str">
        <f>VLOOKUP(LEFT(表1[[#This Row],[发货地址]],3),表3[],2,FALSE)</f>
        <v>南区</v>
      </c>
      <c r="I337" s="14">
        <f>PRODUCT(IF(表1[[#This Row],[销量（本）]]&lt;40,表1[[#This Row],[单价]],表1[[#This Row],[单价]]*0.93),表1[[#This Row],[销量（本）]])</f>
        <v>1424</v>
      </c>
    </row>
    <row r="338" spans="1:9" ht="15" x14ac:dyDescent="0.15">
      <c r="A338" s="10" t="s">
        <v>340</v>
      </c>
      <c r="B338" s="8">
        <v>41258</v>
      </c>
      <c r="C338" s="10" t="s">
        <v>3</v>
      </c>
      <c r="D338" s="5" t="s">
        <v>657</v>
      </c>
      <c r="E338" s="6">
        <f>VLOOKUP(表1[[#This Row],[图书名称]],表2[],2,FALSE)</f>
        <v>37.799999999999997</v>
      </c>
      <c r="F338" s="10">
        <v>40</v>
      </c>
      <c r="G338" s="5" t="s">
        <v>689</v>
      </c>
      <c r="H338" s="5" t="str">
        <f>VLOOKUP(LEFT(表1[[#This Row],[发货地址]],3),表3[],2,FALSE)</f>
        <v>东区</v>
      </c>
      <c r="I338" s="14">
        <f>PRODUCT(IF(表1[[#This Row],[销量（本）]]&lt;40,表1[[#This Row],[单价]],表1[[#This Row],[单价]]*0.93),表1[[#This Row],[销量（本）]])</f>
        <v>1406.1599999999999</v>
      </c>
    </row>
    <row r="339" spans="1:9" ht="15" x14ac:dyDescent="0.15">
      <c r="A339" s="10" t="s">
        <v>342</v>
      </c>
      <c r="B339" s="8">
        <v>41262</v>
      </c>
      <c r="C339" s="10" t="s">
        <v>4</v>
      </c>
      <c r="D339" s="5" t="s">
        <v>646</v>
      </c>
      <c r="E339" s="6">
        <f>VLOOKUP(表1[[#This Row],[图书名称]],表2[],2,FALSE)</f>
        <v>39.4</v>
      </c>
      <c r="F339" s="10">
        <v>35</v>
      </c>
      <c r="G339" s="5" t="s">
        <v>713</v>
      </c>
      <c r="H339" s="5" t="str">
        <f>VLOOKUP(LEFT(表1[[#This Row],[发货地址]],3),表3[],2,FALSE)</f>
        <v>北区</v>
      </c>
      <c r="I339" s="14">
        <f>PRODUCT(IF(表1[[#This Row],[销量（本）]]&lt;40,表1[[#This Row],[单价]],表1[[#This Row],[单价]]*0.93),表1[[#This Row],[销量（本）]])</f>
        <v>1379</v>
      </c>
    </row>
    <row r="340" spans="1:9" ht="15" x14ac:dyDescent="0.15">
      <c r="A340" s="10" t="s">
        <v>343</v>
      </c>
      <c r="B340" s="8">
        <v>41263</v>
      </c>
      <c r="C340" s="10" t="s">
        <v>2</v>
      </c>
      <c r="D340" s="5" t="s">
        <v>654</v>
      </c>
      <c r="E340" s="6">
        <f>VLOOKUP(表1[[#This Row],[图书名称]],表2[],2,FALSE)</f>
        <v>36.799999999999997</v>
      </c>
      <c r="F340" s="10">
        <v>16</v>
      </c>
      <c r="G340" s="5" t="s">
        <v>714</v>
      </c>
      <c r="H340" s="5" t="str">
        <f>VLOOKUP(LEFT(表1[[#This Row],[发货地址]],3),表3[],2,FALSE)</f>
        <v>东区</v>
      </c>
      <c r="I340" s="14">
        <f>PRODUCT(IF(表1[[#This Row],[销量（本）]]&lt;40,表1[[#This Row],[单价]],表1[[#This Row],[单价]]*0.93),表1[[#This Row],[销量（本）]])</f>
        <v>588.79999999999995</v>
      </c>
    </row>
    <row r="341" spans="1:9" ht="15" x14ac:dyDescent="0.15">
      <c r="A341" s="10" t="s">
        <v>344</v>
      </c>
      <c r="B341" s="8">
        <v>41264</v>
      </c>
      <c r="C341" s="10" t="s">
        <v>2</v>
      </c>
      <c r="D341" s="5" t="s">
        <v>658</v>
      </c>
      <c r="E341" s="6">
        <f>VLOOKUP(表1[[#This Row],[图书名称]],表2[],2,FALSE)</f>
        <v>43.2</v>
      </c>
      <c r="F341" s="10">
        <v>41</v>
      </c>
      <c r="G341" s="5" t="s">
        <v>715</v>
      </c>
      <c r="H341" s="5" t="str">
        <f>VLOOKUP(LEFT(表1[[#This Row],[发货地址]],3),表3[],2,FALSE)</f>
        <v>东区</v>
      </c>
      <c r="I341" s="14">
        <f>PRODUCT(IF(表1[[#This Row],[销量（本）]]&lt;40,表1[[#This Row],[单价]],表1[[#This Row],[单价]]*0.93),表1[[#This Row],[销量（本）]])</f>
        <v>1647.2160000000001</v>
      </c>
    </row>
    <row r="342" spans="1:9" ht="15" x14ac:dyDescent="0.15">
      <c r="A342" s="10" t="s">
        <v>345</v>
      </c>
      <c r="B342" s="8">
        <v>41264</v>
      </c>
      <c r="C342" s="10" t="s">
        <v>2</v>
      </c>
      <c r="D342" s="5" t="s">
        <v>647</v>
      </c>
      <c r="E342" s="6">
        <f>VLOOKUP(表1[[#This Row],[图书名称]],表2[],2,FALSE)</f>
        <v>39.799999999999997</v>
      </c>
      <c r="F342" s="10">
        <v>16</v>
      </c>
      <c r="G342" s="5" t="s">
        <v>716</v>
      </c>
      <c r="H342" s="5" t="str">
        <f>VLOOKUP(LEFT(表1[[#This Row],[发货地址]],3),表3[],2,FALSE)</f>
        <v>北区</v>
      </c>
      <c r="I342" s="14">
        <f>PRODUCT(IF(表1[[#This Row],[销量（本）]]&lt;40,表1[[#This Row],[单价]],表1[[#This Row],[单价]]*0.93),表1[[#This Row],[销量（本）]])</f>
        <v>636.79999999999995</v>
      </c>
    </row>
    <row r="343" spans="1:9" ht="15" x14ac:dyDescent="0.15">
      <c r="A343" s="10" t="s">
        <v>346</v>
      </c>
      <c r="B343" s="8">
        <v>41267</v>
      </c>
      <c r="C343" s="10" t="s">
        <v>4</v>
      </c>
      <c r="D343" s="5" t="s">
        <v>648</v>
      </c>
      <c r="E343" s="6">
        <f>VLOOKUP(表1[[#This Row],[图书名称]],表2[],2,FALSE)</f>
        <v>40.6</v>
      </c>
      <c r="F343" s="10">
        <v>23</v>
      </c>
      <c r="G343" s="5" t="s">
        <v>717</v>
      </c>
      <c r="H343" s="5" t="str">
        <f>VLOOKUP(LEFT(表1[[#This Row],[发货地址]],3),表3[],2,FALSE)</f>
        <v>北区</v>
      </c>
      <c r="I343" s="14">
        <f>PRODUCT(IF(表1[[#This Row],[销量（本）]]&lt;40,表1[[#This Row],[单价]],表1[[#This Row],[单价]]*0.93),表1[[#This Row],[销量（本）]])</f>
        <v>933.80000000000007</v>
      </c>
    </row>
    <row r="344" spans="1:9" ht="15" x14ac:dyDescent="0.15">
      <c r="A344" s="10" t="s">
        <v>347</v>
      </c>
      <c r="B344" s="8">
        <v>41268</v>
      </c>
      <c r="C344" s="10" t="s">
        <v>2</v>
      </c>
      <c r="D344" s="5" t="s">
        <v>649</v>
      </c>
      <c r="E344" s="6">
        <f>VLOOKUP(表1[[#This Row],[图书名称]],表2[],2,FALSE)</f>
        <v>38.6</v>
      </c>
      <c r="F344" s="10">
        <v>45</v>
      </c>
      <c r="G344" s="5" t="s">
        <v>718</v>
      </c>
      <c r="H344" s="5" t="str">
        <f>VLOOKUP(LEFT(表1[[#This Row],[发货地址]],3),表3[],2,FALSE)</f>
        <v>北区</v>
      </c>
      <c r="I344" s="14">
        <f>PRODUCT(IF(表1[[#This Row],[销量（本）]]&lt;40,表1[[#This Row],[单价]],表1[[#This Row],[单价]]*0.93),表1[[#This Row],[销量（本）]])</f>
        <v>1615.41</v>
      </c>
    </row>
    <row r="345" spans="1:9" ht="15" x14ac:dyDescent="0.15">
      <c r="A345" s="10" t="s">
        <v>348</v>
      </c>
      <c r="B345" s="8">
        <v>41269</v>
      </c>
      <c r="C345" s="10" t="s">
        <v>2</v>
      </c>
      <c r="D345" s="5" t="s">
        <v>659</v>
      </c>
      <c r="E345" s="6">
        <f>VLOOKUP(表1[[#This Row],[图书名称]],表2[],2,FALSE)</f>
        <v>39.299999999999997</v>
      </c>
      <c r="F345" s="10">
        <v>11</v>
      </c>
      <c r="G345" s="5" t="s">
        <v>719</v>
      </c>
      <c r="H345" s="5" t="str">
        <f>VLOOKUP(LEFT(表1[[#This Row],[发货地址]],3),表3[],2,FALSE)</f>
        <v>东区</v>
      </c>
      <c r="I345" s="14">
        <f>PRODUCT(IF(表1[[#This Row],[销量（本）]]&lt;40,表1[[#This Row],[单价]],表1[[#This Row],[单价]]*0.93),表1[[#This Row],[销量（本）]])</f>
        <v>432.29999999999995</v>
      </c>
    </row>
    <row r="346" spans="1:9" ht="15" x14ac:dyDescent="0.15">
      <c r="A346" s="10" t="s">
        <v>349</v>
      </c>
      <c r="B346" s="8">
        <v>41269</v>
      </c>
      <c r="C346" s="10" t="s">
        <v>4</v>
      </c>
      <c r="D346" s="5" t="s">
        <v>652</v>
      </c>
      <c r="E346" s="6">
        <f>VLOOKUP(表1[[#This Row],[图书名称]],表2[],2,FALSE)</f>
        <v>40.5</v>
      </c>
      <c r="F346" s="10">
        <v>20</v>
      </c>
      <c r="G346" s="5" t="s">
        <v>720</v>
      </c>
      <c r="H346" s="5" t="str">
        <f>VLOOKUP(LEFT(表1[[#This Row],[发货地址]],3),表3[],2,FALSE)</f>
        <v>东区</v>
      </c>
      <c r="I346" s="14">
        <f>PRODUCT(IF(表1[[#This Row],[销量（本）]]&lt;40,表1[[#This Row],[单价]],表1[[#This Row],[单价]]*0.93),表1[[#This Row],[销量（本）]])</f>
        <v>810</v>
      </c>
    </row>
    <row r="347" spans="1:9" ht="15" x14ac:dyDescent="0.15">
      <c r="A347" s="10" t="s">
        <v>350</v>
      </c>
      <c r="B347" s="8">
        <v>41270</v>
      </c>
      <c r="C347" s="10" t="s">
        <v>2</v>
      </c>
      <c r="D347" s="5" t="s">
        <v>653</v>
      </c>
      <c r="E347" s="6">
        <f>VLOOKUP(表1[[#This Row],[图书名称]],表2[],2,FALSE)</f>
        <v>44.5</v>
      </c>
      <c r="F347" s="10">
        <v>25</v>
      </c>
      <c r="G347" s="5" t="s">
        <v>721</v>
      </c>
      <c r="H347" s="5" t="str">
        <f>VLOOKUP(LEFT(表1[[#This Row],[发货地址]],3),表3[],2,FALSE)</f>
        <v>南区</v>
      </c>
      <c r="I347" s="14">
        <f>PRODUCT(IF(表1[[#This Row],[销量（本）]]&lt;40,表1[[#This Row],[单价]],表1[[#This Row],[单价]]*0.93),表1[[#This Row],[销量（本）]])</f>
        <v>1112.5</v>
      </c>
    </row>
    <row r="348" spans="1:9" ht="15" x14ac:dyDescent="0.15">
      <c r="A348" s="10" t="s">
        <v>351</v>
      </c>
      <c r="B348" s="8">
        <v>41271</v>
      </c>
      <c r="C348" s="10" t="s">
        <v>2</v>
      </c>
      <c r="D348" s="5" t="s">
        <v>657</v>
      </c>
      <c r="E348" s="6">
        <f>VLOOKUP(表1[[#This Row],[图书名称]],表2[],2,FALSE)</f>
        <v>37.799999999999997</v>
      </c>
      <c r="F348" s="10">
        <v>25</v>
      </c>
      <c r="G348" s="5" t="s">
        <v>722</v>
      </c>
      <c r="H348" s="5" t="str">
        <f>VLOOKUP(LEFT(表1[[#This Row],[发货地址]],3),表3[],2,FALSE)</f>
        <v>北区</v>
      </c>
      <c r="I348" s="14">
        <f>PRODUCT(IF(表1[[#This Row],[销量（本）]]&lt;40,表1[[#This Row],[单价]],表1[[#This Row],[单价]]*0.93),表1[[#This Row],[销量（本）]])</f>
        <v>944.99999999999989</v>
      </c>
    </row>
    <row r="349" spans="1:9" ht="15" x14ac:dyDescent="0.15">
      <c r="A349" s="10" t="s">
        <v>352</v>
      </c>
      <c r="B349" s="8">
        <v>41271</v>
      </c>
      <c r="C349" s="10" t="s">
        <v>2</v>
      </c>
      <c r="D349" s="5" t="s">
        <v>645</v>
      </c>
      <c r="E349" s="6">
        <f>VLOOKUP(表1[[#This Row],[图书名称]],表2[],2,FALSE)</f>
        <v>42.5</v>
      </c>
      <c r="F349" s="10">
        <v>42</v>
      </c>
      <c r="G349" s="5" t="s">
        <v>723</v>
      </c>
      <c r="H349" s="5" t="str">
        <f>VLOOKUP(LEFT(表1[[#This Row],[发货地址]],3),表3[],2,FALSE)</f>
        <v>南区</v>
      </c>
      <c r="I349" s="14">
        <f>PRODUCT(IF(表1[[#This Row],[销量（本）]]&lt;40,表1[[#This Row],[单价]],表1[[#This Row],[单价]]*0.93),表1[[#This Row],[销量（本）]])</f>
        <v>1660.05</v>
      </c>
    </row>
    <row r="350" spans="1:9" ht="15" x14ac:dyDescent="0.15">
      <c r="A350" s="10" t="s">
        <v>353</v>
      </c>
      <c r="B350" s="8">
        <v>41272</v>
      </c>
      <c r="C350" s="10" t="s">
        <v>3</v>
      </c>
      <c r="D350" s="5" t="s">
        <v>646</v>
      </c>
      <c r="E350" s="6">
        <f>VLOOKUP(表1[[#This Row],[图书名称]],表2[],2,FALSE)</f>
        <v>39.4</v>
      </c>
      <c r="F350" s="10">
        <v>22</v>
      </c>
      <c r="G350" s="5" t="s">
        <v>793</v>
      </c>
      <c r="H350" s="5" t="str">
        <f>VLOOKUP(LEFT(表1[[#This Row],[发货地址]],3),表3[],2,FALSE)</f>
        <v>北区</v>
      </c>
      <c r="I350" s="14">
        <f>PRODUCT(IF(表1[[#This Row],[销量（本）]]&lt;40,表1[[#This Row],[单价]],表1[[#This Row],[单价]]*0.93),表1[[#This Row],[销量（本）]])</f>
        <v>866.8</v>
      </c>
    </row>
    <row r="351" spans="1:9" ht="15" x14ac:dyDescent="0.15">
      <c r="A351" s="10" t="s">
        <v>354</v>
      </c>
      <c r="B351" s="8">
        <v>41274</v>
      </c>
      <c r="C351" s="10" t="s">
        <v>2</v>
      </c>
      <c r="D351" s="5" t="s">
        <v>654</v>
      </c>
      <c r="E351" s="6">
        <f>VLOOKUP(表1[[#This Row],[图书名称]],表2[],2,FALSE)</f>
        <v>36.799999999999997</v>
      </c>
      <c r="F351" s="10">
        <v>44</v>
      </c>
      <c r="G351" s="5" t="s">
        <v>790</v>
      </c>
      <c r="H351" s="5" t="str">
        <f>VLOOKUP(LEFT(表1[[#This Row],[发货地址]],3),表3[],2,FALSE)</f>
        <v>东区</v>
      </c>
      <c r="I351" s="14">
        <f>PRODUCT(IF(表1[[#This Row],[销量（本）]]&lt;40,表1[[#This Row],[单价]],表1[[#This Row],[单价]]*0.93),表1[[#This Row],[销量（本）]])</f>
        <v>1505.8559999999998</v>
      </c>
    </row>
    <row r="352" spans="1:9" ht="15" x14ac:dyDescent="0.15">
      <c r="A352" s="10" t="s">
        <v>355</v>
      </c>
      <c r="B352" s="8">
        <v>41276</v>
      </c>
      <c r="C352" s="10" t="s">
        <v>3</v>
      </c>
      <c r="D352" s="5" t="s">
        <v>658</v>
      </c>
      <c r="E352" s="6">
        <f>VLOOKUP(表1[[#This Row],[图书名称]],表2[],2,FALSE)</f>
        <v>43.2</v>
      </c>
      <c r="F352" s="10">
        <v>11</v>
      </c>
      <c r="G352" s="5" t="s">
        <v>724</v>
      </c>
      <c r="H352" s="5" t="str">
        <f>VLOOKUP(LEFT(表1[[#This Row],[发货地址]],3),表3[],2,FALSE)</f>
        <v>北区</v>
      </c>
      <c r="I352" s="14">
        <f>PRODUCT(IF(表1[[#This Row],[销量（本）]]&lt;40,表1[[#This Row],[单价]],表1[[#This Row],[单价]]*0.93),表1[[#This Row],[销量（本）]])</f>
        <v>475.20000000000005</v>
      </c>
    </row>
    <row r="353" spans="1:9" ht="15" x14ac:dyDescent="0.15">
      <c r="A353" s="10" t="s">
        <v>356</v>
      </c>
      <c r="B353" s="8">
        <v>41278</v>
      </c>
      <c r="C353" s="10" t="s">
        <v>2</v>
      </c>
      <c r="D353" s="5" t="s">
        <v>647</v>
      </c>
      <c r="E353" s="6">
        <f>VLOOKUP(表1[[#This Row],[图书名称]],表2[],2,FALSE)</f>
        <v>39.799999999999997</v>
      </c>
      <c r="F353" s="10">
        <v>26</v>
      </c>
      <c r="G353" s="5" t="s">
        <v>725</v>
      </c>
      <c r="H353" s="5" t="str">
        <f>VLOOKUP(LEFT(表1[[#This Row],[发货地址]],3),表3[],2,FALSE)</f>
        <v>东区</v>
      </c>
      <c r="I353" s="14">
        <f>PRODUCT(IF(表1[[#This Row],[销量（本）]]&lt;40,表1[[#This Row],[单价]],表1[[#This Row],[单价]]*0.93),表1[[#This Row],[销量（本）]])</f>
        <v>1034.8</v>
      </c>
    </row>
    <row r="354" spans="1:9" ht="15" x14ac:dyDescent="0.15">
      <c r="A354" s="10" t="s">
        <v>357</v>
      </c>
      <c r="B354" s="8">
        <v>41278</v>
      </c>
      <c r="C354" s="10" t="s">
        <v>2</v>
      </c>
      <c r="D354" s="5" t="s">
        <v>648</v>
      </c>
      <c r="E354" s="6">
        <f>VLOOKUP(表1[[#This Row],[图书名称]],表2[],2,FALSE)</f>
        <v>40.6</v>
      </c>
      <c r="F354" s="10">
        <v>40</v>
      </c>
      <c r="G354" s="5" t="s">
        <v>726</v>
      </c>
      <c r="H354" s="5" t="str">
        <f>VLOOKUP(LEFT(表1[[#This Row],[发货地址]],3),表3[],2,FALSE)</f>
        <v>北区</v>
      </c>
      <c r="I354" s="14">
        <f>PRODUCT(IF(表1[[#This Row],[销量（本）]]&lt;40,表1[[#This Row],[单价]],表1[[#This Row],[单价]]*0.93),表1[[#This Row],[销量（本）]])</f>
        <v>1510.3200000000002</v>
      </c>
    </row>
    <row r="355" spans="1:9" ht="15" x14ac:dyDescent="0.15">
      <c r="A355" s="10" t="s">
        <v>358</v>
      </c>
      <c r="B355" s="8">
        <v>41279</v>
      </c>
      <c r="C355" s="10" t="s">
        <v>2</v>
      </c>
      <c r="D355" s="5" t="s">
        <v>649</v>
      </c>
      <c r="E355" s="6">
        <f>VLOOKUP(表1[[#This Row],[图书名称]],表2[],2,FALSE)</f>
        <v>38.6</v>
      </c>
      <c r="F355" s="10">
        <v>49</v>
      </c>
      <c r="G355" s="5" t="s">
        <v>668</v>
      </c>
      <c r="H355" s="5" t="str">
        <f>VLOOKUP(LEFT(表1[[#This Row],[发货地址]],3),表3[],2,FALSE)</f>
        <v>南区</v>
      </c>
      <c r="I355" s="14">
        <f>PRODUCT(IF(表1[[#This Row],[销量（本）]]&lt;40,表1[[#This Row],[单价]],表1[[#This Row],[单价]]*0.93),表1[[#This Row],[销量（本）]])</f>
        <v>1759.0020000000002</v>
      </c>
    </row>
    <row r="356" spans="1:9" ht="15" x14ac:dyDescent="0.15">
      <c r="A356" s="10" t="s">
        <v>359</v>
      </c>
      <c r="B356" s="8">
        <v>41280</v>
      </c>
      <c r="C356" s="10" t="s">
        <v>3</v>
      </c>
      <c r="D356" s="5" t="s">
        <v>659</v>
      </c>
      <c r="E356" s="6">
        <f>VLOOKUP(表1[[#This Row],[图书名称]],表2[],2,FALSE)</f>
        <v>39.299999999999997</v>
      </c>
      <c r="F356" s="10">
        <v>47</v>
      </c>
      <c r="G356" s="5" t="s">
        <v>669</v>
      </c>
      <c r="H356" s="5" t="str">
        <f>VLOOKUP(LEFT(表1[[#This Row],[发货地址]],3),表3[],2,FALSE)</f>
        <v>南区</v>
      </c>
      <c r="I356" s="14">
        <f>PRODUCT(IF(表1[[#This Row],[销量（本）]]&lt;40,表1[[#This Row],[单价]],表1[[#This Row],[单价]]*0.93),表1[[#This Row],[销量（本）]])</f>
        <v>1717.8029999999999</v>
      </c>
    </row>
    <row r="357" spans="1:9" ht="15" x14ac:dyDescent="0.15">
      <c r="A357" s="10" t="s">
        <v>360</v>
      </c>
      <c r="B357" s="8">
        <v>41283</v>
      </c>
      <c r="C357" s="10" t="s">
        <v>3</v>
      </c>
      <c r="D357" s="5" t="s">
        <v>666</v>
      </c>
      <c r="E357" s="6">
        <f>VLOOKUP(表1[[#This Row],[图书名称]],表2[],2,FALSE)</f>
        <v>36.299999999999997</v>
      </c>
      <c r="F357" s="10">
        <v>46</v>
      </c>
      <c r="G357" s="5" t="s">
        <v>670</v>
      </c>
      <c r="H357" s="5" t="str">
        <f>VLOOKUP(LEFT(表1[[#This Row],[发货地址]],3),表3[],2,FALSE)</f>
        <v>东区</v>
      </c>
      <c r="I357" s="14">
        <f>PRODUCT(IF(表1[[#This Row],[销量（本）]]&lt;40,表1[[#This Row],[单价]],表1[[#This Row],[单价]]*0.93),表1[[#This Row],[销量（本）]])</f>
        <v>1552.914</v>
      </c>
    </row>
    <row r="358" spans="1:9" ht="15" x14ac:dyDescent="0.15">
      <c r="A358" s="10" t="s">
        <v>361</v>
      </c>
      <c r="B358" s="8">
        <v>41283</v>
      </c>
      <c r="C358" s="10" t="s">
        <v>2</v>
      </c>
      <c r="D358" s="5" t="s">
        <v>651</v>
      </c>
      <c r="E358" s="6">
        <f>VLOOKUP(表1[[#This Row],[图书名称]],表2[],2,FALSE)</f>
        <v>34.9</v>
      </c>
      <c r="F358" s="10">
        <v>27</v>
      </c>
      <c r="G358" s="5" t="s">
        <v>671</v>
      </c>
      <c r="H358" s="5" t="str">
        <f>VLOOKUP(LEFT(表1[[#This Row],[发货地址]],3),表3[],2,FALSE)</f>
        <v>东区</v>
      </c>
      <c r="I358" s="14">
        <f>PRODUCT(IF(表1[[#This Row],[销量（本）]]&lt;40,表1[[#This Row],[单价]],表1[[#This Row],[单价]]*0.93),表1[[#This Row],[销量（本）]])</f>
        <v>942.3</v>
      </c>
    </row>
    <row r="359" spans="1:9" ht="15" x14ac:dyDescent="0.15">
      <c r="A359" s="10" t="s">
        <v>362</v>
      </c>
      <c r="B359" s="8">
        <v>41284</v>
      </c>
      <c r="C359" s="10" t="s">
        <v>3</v>
      </c>
      <c r="D359" s="5" t="s">
        <v>652</v>
      </c>
      <c r="E359" s="6">
        <f>VLOOKUP(表1[[#This Row],[图书名称]],表2[],2,FALSE)</f>
        <v>40.5</v>
      </c>
      <c r="F359" s="10">
        <v>31</v>
      </c>
      <c r="G359" s="5" t="s">
        <v>672</v>
      </c>
      <c r="H359" s="5" t="str">
        <f>VLOOKUP(LEFT(表1[[#This Row],[发货地址]],3),表3[],2,FALSE)</f>
        <v>南区</v>
      </c>
      <c r="I359" s="14">
        <f>PRODUCT(IF(表1[[#This Row],[销量（本）]]&lt;40,表1[[#This Row],[单价]],表1[[#This Row],[单价]]*0.93),表1[[#This Row],[销量（本）]])</f>
        <v>1255.5</v>
      </c>
    </row>
    <row r="360" spans="1:9" ht="15" x14ac:dyDescent="0.15">
      <c r="A360" s="10" t="s">
        <v>363</v>
      </c>
      <c r="B360" s="8">
        <v>41284</v>
      </c>
      <c r="C360" s="10" t="s">
        <v>2</v>
      </c>
      <c r="D360" s="5" t="s">
        <v>653</v>
      </c>
      <c r="E360" s="6">
        <f>VLOOKUP(表1[[#This Row],[图书名称]],表2[],2,FALSE)</f>
        <v>44.5</v>
      </c>
      <c r="F360" s="10">
        <v>40</v>
      </c>
      <c r="G360" s="5" t="s">
        <v>673</v>
      </c>
      <c r="H360" s="5" t="str">
        <f>VLOOKUP(LEFT(表1[[#This Row],[发货地址]],3),表3[],2,FALSE)</f>
        <v>西区</v>
      </c>
      <c r="I360" s="14">
        <f>PRODUCT(IF(表1[[#This Row],[销量（本）]]&lt;40,表1[[#This Row],[单价]],表1[[#This Row],[单价]]*0.93),表1[[#This Row],[销量（本）]])</f>
        <v>1655.4</v>
      </c>
    </row>
    <row r="361" spans="1:9" ht="15" x14ac:dyDescent="0.15">
      <c r="A361" s="10" t="s">
        <v>364</v>
      </c>
      <c r="B361" s="8">
        <v>41285</v>
      </c>
      <c r="C361" s="10" t="s">
        <v>4</v>
      </c>
      <c r="D361" s="5" t="s">
        <v>657</v>
      </c>
      <c r="E361" s="6">
        <f>VLOOKUP(表1[[#This Row],[图书名称]],表2[],2,FALSE)</f>
        <v>37.799999999999997</v>
      </c>
      <c r="F361" s="10">
        <v>47</v>
      </c>
      <c r="G361" s="5" t="s">
        <v>674</v>
      </c>
      <c r="H361" s="5" t="str">
        <f>VLOOKUP(LEFT(表1[[#This Row],[发货地址]],3),表3[],2,FALSE)</f>
        <v>南区</v>
      </c>
      <c r="I361" s="14">
        <f>PRODUCT(IF(表1[[#This Row],[销量（本）]]&lt;40,表1[[#This Row],[单价]],表1[[#This Row],[单价]]*0.93),表1[[#This Row],[销量（本）]])</f>
        <v>1652.2379999999998</v>
      </c>
    </row>
    <row r="362" spans="1:9" ht="15" x14ac:dyDescent="0.15">
      <c r="A362" s="10" t="s">
        <v>365</v>
      </c>
      <c r="B362" s="8">
        <v>41285</v>
      </c>
      <c r="C362" s="10" t="s">
        <v>3</v>
      </c>
      <c r="D362" s="5" t="s">
        <v>645</v>
      </c>
      <c r="E362" s="6">
        <f>VLOOKUP(表1[[#This Row],[图书名称]],表2[],2,FALSE)</f>
        <v>42.5</v>
      </c>
      <c r="F362" s="10">
        <v>15</v>
      </c>
      <c r="G362" s="5" t="s">
        <v>675</v>
      </c>
      <c r="H362" s="5" t="str">
        <f>VLOOKUP(LEFT(表1[[#This Row],[发货地址]],3),表3[],2,FALSE)</f>
        <v>东区</v>
      </c>
      <c r="I362" s="14">
        <f>PRODUCT(IF(表1[[#This Row],[销量（本）]]&lt;40,表1[[#This Row],[单价]],表1[[#This Row],[单价]]*0.93),表1[[#This Row],[销量（本）]])</f>
        <v>637.5</v>
      </c>
    </row>
    <row r="363" spans="1:9" ht="15" x14ac:dyDescent="0.15">
      <c r="A363" s="10" t="s">
        <v>366</v>
      </c>
      <c r="B363" s="8">
        <v>41286</v>
      </c>
      <c r="C363" s="10" t="s">
        <v>4</v>
      </c>
      <c r="D363" s="5" t="s">
        <v>646</v>
      </c>
      <c r="E363" s="6">
        <f>VLOOKUP(表1[[#This Row],[图书名称]],表2[],2,FALSE)</f>
        <v>39.4</v>
      </c>
      <c r="F363" s="10">
        <v>37</v>
      </c>
      <c r="G363" s="5" t="s">
        <v>676</v>
      </c>
      <c r="H363" s="5" t="str">
        <f>VLOOKUP(LEFT(表1[[#This Row],[发货地址]],3),表3[],2,FALSE)</f>
        <v>北区</v>
      </c>
      <c r="I363" s="14">
        <f>PRODUCT(IF(表1[[#This Row],[销量（本）]]&lt;40,表1[[#This Row],[单价]],表1[[#This Row],[单价]]*0.93),表1[[#This Row],[销量（本）]])</f>
        <v>1457.8</v>
      </c>
    </row>
    <row r="364" spans="1:9" ht="15" x14ac:dyDescent="0.15">
      <c r="A364" s="10" t="s">
        <v>367</v>
      </c>
      <c r="B364" s="8">
        <v>41286</v>
      </c>
      <c r="C364" s="10" t="s">
        <v>3</v>
      </c>
      <c r="D364" s="5" t="s">
        <v>654</v>
      </c>
      <c r="E364" s="6">
        <f>VLOOKUP(表1[[#This Row],[图书名称]],表2[],2,FALSE)</f>
        <v>36.799999999999997</v>
      </c>
      <c r="F364" s="10">
        <v>44</v>
      </c>
      <c r="G364" s="5" t="s">
        <v>677</v>
      </c>
      <c r="H364" s="5" t="str">
        <f>VLOOKUP(LEFT(表1[[#This Row],[发货地址]],3),表3[],2,FALSE)</f>
        <v>北区</v>
      </c>
      <c r="I364" s="14">
        <f>PRODUCT(IF(表1[[#This Row],[销量（本）]]&lt;40,表1[[#This Row],[单价]],表1[[#This Row],[单价]]*0.93),表1[[#This Row],[销量（本）]])</f>
        <v>1505.8559999999998</v>
      </c>
    </row>
    <row r="365" spans="1:9" ht="15" x14ac:dyDescent="0.15">
      <c r="A365" s="10" t="s">
        <v>368</v>
      </c>
      <c r="B365" s="8">
        <v>41287</v>
      </c>
      <c r="C365" s="10" t="s">
        <v>4</v>
      </c>
      <c r="D365" s="5" t="s">
        <v>658</v>
      </c>
      <c r="E365" s="6">
        <f>VLOOKUP(表1[[#This Row],[图书名称]],表2[],2,FALSE)</f>
        <v>43.2</v>
      </c>
      <c r="F365" s="10">
        <v>47</v>
      </c>
      <c r="G365" s="5" t="s">
        <v>678</v>
      </c>
      <c r="H365" s="5" t="str">
        <f>VLOOKUP(LEFT(表1[[#This Row],[发货地址]],3),表3[],2,FALSE)</f>
        <v>西区</v>
      </c>
      <c r="I365" s="14">
        <f>PRODUCT(IF(表1[[#This Row],[销量（本）]]&lt;40,表1[[#This Row],[单价]],表1[[#This Row],[单价]]*0.93),表1[[#This Row],[销量（本）]])</f>
        <v>1888.2720000000002</v>
      </c>
    </row>
    <row r="366" spans="1:9" ht="15" x14ac:dyDescent="0.15">
      <c r="A366" s="10" t="s">
        <v>369</v>
      </c>
      <c r="B366" s="8">
        <v>41289</v>
      </c>
      <c r="C366" s="10" t="s">
        <v>3</v>
      </c>
      <c r="D366" s="5" t="s">
        <v>647</v>
      </c>
      <c r="E366" s="6">
        <f>VLOOKUP(表1[[#This Row],[图书名称]],表2[],2,FALSE)</f>
        <v>39.799999999999997</v>
      </c>
      <c r="F366" s="10">
        <v>13</v>
      </c>
      <c r="G366" s="5" t="s">
        <v>679</v>
      </c>
      <c r="H366" s="5" t="str">
        <f>VLOOKUP(LEFT(表1[[#This Row],[发货地址]],3),表3[],2,FALSE)</f>
        <v>西区</v>
      </c>
      <c r="I366" s="14">
        <f>PRODUCT(IF(表1[[#This Row],[销量（本）]]&lt;40,表1[[#This Row],[单价]],表1[[#This Row],[单价]]*0.93),表1[[#This Row],[销量（本）]])</f>
        <v>517.4</v>
      </c>
    </row>
    <row r="367" spans="1:9" ht="15" x14ac:dyDescent="0.15">
      <c r="A367" s="10" t="s">
        <v>370</v>
      </c>
      <c r="B367" s="8">
        <v>41290</v>
      </c>
      <c r="C367" s="10" t="s">
        <v>3</v>
      </c>
      <c r="D367" s="5" t="s">
        <v>648</v>
      </c>
      <c r="E367" s="6">
        <f>VLOOKUP(表1[[#This Row],[图书名称]],表2[],2,FALSE)</f>
        <v>40.6</v>
      </c>
      <c r="F367" s="10">
        <v>61</v>
      </c>
      <c r="G367" s="5" t="s">
        <v>680</v>
      </c>
      <c r="H367" s="5" t="str">
        <f>VLOOKUP(LEFT(表1[[#This Row],[发货地址]],3),表3[],2,FALSE)</f>
        <v>北区</v>
      </c>
      <c r="I367" s="14">
        <f>PRODUCT(IF(表1[[#This Row],[销量（本）]]&lt;40,表1[[#This Row],[单价]],表1[[#This Row],[单价]]*0.93),表1[[#This Row],[销量（本）]])</f>
        <v>2303.2380000000003</v>
      </c>
    </row>
    <row r="368" spans="1:9" ht="15" x14ac:dyDescent="0.15">
      <c r="A368" s="10" t="s">
        <v>371</v>
      </c>
      <c r="B368" s="8">
        <v>41290</v>
      </c>
      <c r="C368" s="10" t="s">
        <v>3</v>
      </c>
      <c r="D368" s="5" t="s">
        <v>649</v>
      </c>
      <c r="E368" s="6">
        <f>VLOOKUP(表1[[#This Row],[图书名称]],表2[],2,FALSE)</f>
        <v>38.6</v>
      </c>
      <c r="F368" s="10">
        <v>48</v>
      </c>
      <c r="G368" s="5" t="s">
        <v>681</v>
      </c>
      <c r="H368" s="5" t="str">
        <f>VLOOKUP(LEFT(表1[[#This Row],[发货地址]],3),表3[],2,FALSE)</f>
        <v>西区</v>
      </c>
      <c r="I368" s="14">
        <f>PRODUCT(IF(表1[[#This Row],[销量（本）]]&lt;40,表1[[#This Row],[单价]],表1[[#This Row],[单价]]*0.93),表1[[#This Row],[销量（本）]])</f>
        <v>1723.1040000000003</v>
      </c>
    </row>
    <row r="369" spans="1:9" ht="15" x14ac:dyDescent="0.15">
      <c r="A369" s="10" t="s">
        <v>372</v>
      </c>
      <c r="B369" s="8">
        <v>41291</v>
      </c>
      <c r="C369" s="10" t="s">
        <v>3</v>
      </c>
      <c r="D369" s="5" t="s">
        <v>659</v>
      </c>
      <c r="E369" s="6">
        <f>VLOOKUP(表1[[#This Row],[图书名称]],表2[],2,FALSE)</f>
        <v>39.299999999999997</v>
      </c>
      <c r="F369" s="10">
        <v>30</v>
      </c>
      <c r="G369" s="5" t="s">
        <v>682</v>
      </c>
      <c r="H369" s="5" t="str">
        <f>VLOOKUP(LEFT(表1[[#This Row],[发货地址]],3),表3[],2,FALSE)</f>
        <v>北区</v>
      </c>
      <c r="I369" s="14">
        <f>PRODUCT(IF(表1[[#This Row],[销量（本）]]&lt;40,表1[[#This Row],[单价]],表1[[#This Row],[单价]]*0.93),表1[[#This Row],[销量（本）]])</f>
        <v>1179</v>
      </c>
    </row>
    <row r="370" spans="1:9" ht="15" x14ac:dyDescent="0.15">
      <c r="A370" s="10" t="s">
        <v>373</v>
      </c>
      <c r="B370" s="8">
        <v>41292</v>
      </c>
      <c r="C370" s="10" t="s">
        <v>2</v>
      </c>
      <c r="D370" s="5" t="s">
        <v>652</v>
      </c>
      <c r="E370" s="6">
        <f>VLOOKUP(表1[[#This Row],[图书名称]],表2[],2,FALSE)</f>
        <v>40.5</v>
      </c>
      <c r="F370" s="10">
        <v>36</v>
      </c>
      <c r="G370" s="5" t="s">
        <v>683</v>
      </c>
      <c r="H370" s="5" t="str">
        <f>VLOOKUP(LEFT(表1[[#This Row],[发货地址]],3),表3[],2,FALSE)</f>
        <v>东区</v>
      </c>
      <c r="I370" s="14">
        <f>PRODUCT(IF(表1[[#This Row],[销量（本）]]&lt;40,表1[[#This Row],[单价]],表1[[#This Row],[单价]]*0.93),表1[[#This Row],[销量（本）]])</f>
        <v>1458</v>
      </c>
    </row>
    <row r="371" spans="1:9" ht="15" x14ac:dyDescent="0.15">
      <c r="A371" s="10" t="s">
        <v>374</v>
      </c>
      <c r="B371" s="8">
        <v>41293</v>
      </c>
      <c r="C371" s="10" t="s">
        <v>3</v>
      </c>
      <c r="D371" s="5" t="s">
        <v>653</v>
      </c>
      <c r="E371" s="6">
        <f>VLOOKUP(表1[[#This Row],[图书名称]],表2[],2,FALSE)</f>
        <v>44.5</v>
      </c>
      <c r="F371" s="10">
        <v>10</v>
      </c>
      <c r="G371" s="5" t="s">
        <v>684</v>
      </c>
      <c r="H371" s="5" t="str">
        <f>VLOOKUP(LEFT(表1[[#This Row],[发货地址]],3),表3[],2,FALSE)</f>
        <v>东区</v>
      </c>
      <c r="I371" s="14">
        <f>PRODUCT(IF(表1[[#This Row],[销量（本）]]&lt;40,表1[[#This Row],[单价]],表1[[#This Row],[单价]]*0.93),表1[[#This Row],[销量（本）]])</f>
        <v>445</v>
      </c>
    </row>
    <row r="372" spans="1:9" ht="15" x14ac:dyDescent="0.15">
      <c r="A372" s="10" t="s">
        <v>375</v>
      </c>
      <c r="B372" s="8">
        <v>41296</v>
      </c>
      <c r="C372" s="10" t="s">
        <v>2</v>
      </c>
      <c r="D372" s="5" t="s">
        <v>657</v>
      </c>
      <c r="E372" s="6">
        <f>VLOOKUP(表1[[#This Row],[图书名称]],表2[],2,FALSE)</f>
        <v>37.799999999999997</v>
      </c>
      <c r="F372" s="10">
        <v>49</v>
      </c>
      <c r="G372" s="5" t="s">
        <v>685</v>
      </c>
      <c r="H372" s="5" t="str">
        <f>VLOOKUP(LEFT(表1[[#This Row],[发货地址]],3),表3[],2,FALSE)</f>
        <v>北区</v>
      </c>
      <c r="I372" s="14">
        <f>PRODUCT(IF(表1[[#This Row],[销量（本）]]&lt;40,表1[[#This Row],[单价]],表1[[#This Row],[单价]]*0.93),表1[[#This Row],[销量（本）]])</f>
        <v>1722.5459999999998</v>
      </c>
    </row>
    <row r="373" spans="1:9" ht="15" x14ac:dyDescent="0.15">
      <c r="A373" s="10" t="s">
        <v>376</v>
      </c>
      <c r="B373" s="8">
        <v>41297</v>
      </c>
      <c r="C373" s="10" t="s">
        <v>2</v>
      </c>
      <c r="D373" s="5" t="s">
        <v>645</v>
      </c>
      <c r="E373" s="6">
        <f>VLOOKUP(表1[[#This Row],[图书名称]],表2[],2,FALSE)</f>
        <v>42.5</v>
      </c>
      <c r="F373" s="10">
        <v>14</v>
      </c>
      <c r="G373" s="5" t="s">
        <v>686</v>
      </c>
      <c r="H373" s="5" t="str">
        <f>VLOOKUP(LEFT(表1[[#This Row],[发货地址]],3),表3[],2,FALSE)</f>
        <v>南区</v>
      </c>
      <c r="I373" s="14">
        <f>PRODUCT(IF(表1[[#This Row],[销量（本）]]&lt;40,表1[[#This Row],[单价]],表1[[#This Row],[单价]]*0.93),表1[[#This Row],[销量（本）]])</f>
        <v>595</v>
      </c>
    </row>
    <row r="374" spans="1:9" ht="15" x14ac:dyDescent="0.15">
      <c r="A374" s="10" t="s">
        <v>377</v>
      </c>
      <c r="B374" s="8">
        <v>41298</v>
      </c>
      <c r="C374" s="10" t="s">
        <v>4</v>
      </c>
      <c r="D374" s="5" t="s">
        <v>646</v>
      </c>
      <c r="E374" s="6">
        <f>VLOOKUP(表1[[#This Row],[图书名称]],表2[],2,FALSE)</f>
        <v>39.4</v>
      </c>
      <c r="F374" s="10">
        <v>35</v>
      </c>
      <c r="G374" s="5" t="s">
        <v>687</v>
      </c>
      <c r="H374" s="5" t="str">
        <f>VLOOKUP(LEFT(表1[[#This Row],[发货地址]],3),表3[],2,FALSE)</f>
        <v>南区</v>
      </c>
      <c r="I374" s="14">
        <f>PRODUCT(IF(表1[[#This Row],[销量（本）]]&lt;40,表1[[#This Row],[单价]],表1[[#This Row],[单价]]*0.93),表1[[#This Row],[销量（本）]])</f>
        <v>1379</v>
      </c>
    </row>
    <row r="375" spans="1:9" ht="15" x14ac:dyDescent="0.15">
      <c r="A375" s="10" t="s">
        <v>378</v>
      </c>
      <c r="B375" s="8">
        <v>41298</v>
      </c>
      <c r="C375" s="10" t="s">
        <v>3</v>
      </c>
      <c r="D375" s="5" t="s">
        <v>644</v>
      </c>
      <c r="E375" s="6">
        <f>VLOOKUP(表1[[#This Row],[图书名称]],表2[],2,FALSE)</f>
        <v>41.3</v>
      </c>
      <c r="F375" s="10">
        <v>32</v>
      </c>
      <c r="G375" s="5" t="s">
        <v>688</v>
      </c>
      <c r="H375" s="5" t="str">
        <f>VLOOKUP(LEFT(表1[[#This Row],[发货地址]],3),表3[],2,FALSE)</f>
        <v>南区</v>
      </c>
      <c r="I375" s="14">
        <f>PRODUCT(IF(表1[[#This Row],[销量（本）]]&lt;40,表1[[#This Row],[单价]],表1[[#This Row],[单价]]*0.93),表1[[#This Row],[销量（本）]])</f>
        <v>1321.6</v>
      </c>
    </row>
    <row r="376" spans="1:9" ht="15" x14ac:dyDescent="0.15">
      <c r="A376" s="10" t="s">
        <v>379</v>
      </c>
      <c r="B376" s="8">
        <v>41299</v>
      </c>
      <c r="C376" s="10" t="s">
        <v>3</v>
      </c>
      <c r="D376" s="5" t="s">
        <v>655</v>
      </c>
      <c r="E376" s="6">
        <f>VLOOKUP(表1[[#This Row],[图书名称]],表2[],2,FALSE)</f>
        <v>43.9</v>
      </c>
      <c r="F376" s="10">
        <v>25</v>
      </c>
      <c r="G376" s="5" t="s">
        <v>689</v>
      </c>
      <c r="H376" s="5" t="str">
        <f>VLOOKUP(LEFT(表1[[#This Row],[发货地址]],3),表3[],2,FALSE)</f>
        <v>东区</v>
      </c>
      <c r="I376" s="14">
        <f>PRODUCT(IF(表1[[#This Row],[销量（本）]]&lt;40,表1[[#This Row],[单价]],表1[[#This Row],[单价]]*0.93),表1[[#This Row],[销量（本）]])</f>
        <v>1097.5</v>
      </c>
    </row>
    <row r="377" spans="1:9" ht="15" x14ac:dyDescent="0.15">
      <c r="A377" s="10" t="s">
        <v>380</v>
      </c>
      <c r="B377" s="8">
        <v>41300</v>
      </c>
      <c r="C377" s="10" t="s">
        <v>4</v>
      </c>
      <c r="D377" s="5" t="s">
        <v>656</v>
      </c>
      <c r="E377" s="6">
        <f>VLOOKUP(表1[[#This Row],[图书名称]],表2[],2,FALSE)</f>
        <v>41.1</v>
      </c>
      <c r="F377" s="10">
        <v>5</v>
      </c>
      <c r="G377" s="5" t="s">
        <v>690</v>
      </c>
      <c r="H377" s="5" t="str">
        <f>VLOOKUP(LEFT(表1[[#This Row],[发货地址]],3),表3[],2,FALSE)</f>
        <v>北区</v>
      </c>
      <c r="I377" s="14">
        <f>PRODUCT(IF(表1[[#This Row],[销量（本）]]&lt;40,表1[[#This Row],[单价]],表1[[#This Row],[单价]]*0.93),表1[[#This Row],[销量（本）]])</f>
        <v>205.5</v>
      </c>
    </row>
    <row r="378" spans="1:9" ht="15" x14ac:dyDescent="0.15">
      <c r="A378" s="10" t="s">
        <v>381</v>
      </c>
      <c r="B378" s="8">
        <v>41300</v>
      </c>
      <c r="C378" s="10" t="s">
        <v>3</v>
      </c>
      <c r="D378" s="5" t="s">
        <v>650</v>
      </c>
      <c r="E378" s="6">
        <f>VLOOKUP(表1[[#This Row],[图书名称]],表2[],2,FALSE)</f>
        <v>39.200000000000003</v>
      </c>
      <c r="F378" s="10">
        <v>40</v>
      </c>
      <c r="G378" s="5" t="s">
        <v>691</v>
      </c>
      <c r="H378" s="5" t="str">
        <f>VLOOKUP(LEFT(表1[[#This Row],[发货地址]],3),表3[],2,FALSE)</f>
        <v>北区</v>
      </c>
      <c r="I378" s="14">
        <f>PRODUCT(IF(表1[[#This Row],[销量（本）]]&lt;40,表1[[#This Row],[单价]],表1[[#This Row],[单价]]*0.93),表1[[#This Row],[销量（本）]])</f>
        <v>1458.2400000000002</v>
      </c>
    </row>
    <row r="379" spans="1:9" ht="15" x14ac:dyDescent="0.15">
      <c r="A379" s="10" t="s">
        <v>382</v>
      </c>
      <c r="B379" s="8">
        <v>41303</v>
      </c>
      <c r="C379" s="10" t="s">
        <v>3</v>
      </c>
      <c r="D379" s="5" t="s">
        <v>666</v>
      </c>
      <c r="E379" s="6">
        <f>VLOOKUP(表1[[#This Row],[图书名称]],表2[],2,FALSE)</f>
        <v>36.299999999999997</v>
      </c>
      <c r="F379" s="10">
        <v>31</v>
      </c>
      <c r="G379" s="5" t="s">
        <v>692</v>
      </c>
      <c r="H379" s="5" t="str">
        <f>VLOOKUP(LEFT(表1[[#This Row],[发货地址]],3),表3[],2,FALSE)</f>
        <v>南区</v>
      </c>
      <c r="I379" s="14">
        <f>PRODUCT(IF(表1[[#This Row],[销量（本）]]&lt;40,表1[[#This Row],[单价]],表1[[#This Row],[单价]]*0.93),表1[[#This Row],[销量（本）]])</f>
        <v>1125.3</v>
      </c>
    </row>
    <row r="380" spans="1:9" ht="15" x14ac:dyDescent="0.15">
      <c r="A380" s="10" t="s">
        <v>383</v>
      </c>
      <c r="B380" s="8">
        <v>41304</v>
      </c>
      <c r="C380" s="10" t="s">
        <v>3</v>
      </c>
      <c r="D380" s="5" t="s">
        <v>651</v>
      </c>
      <c r="E380" s="6">
        <f>VLOOKUP(表1[[#This Row],[图书名称]],表2[],2,FALSE)</f>
        <v>34.9</v>
      </c>
      <c r="F380" s="10">
        <v>16</v>
      </c>
      <c r="G380" s="5" t="s">
        <v>788</v>
      </c>
      <c r="H380" s="5" t="str">
        <f>VLOOKUP(LEFT(表1[[#This Row],[发货地址]],3),表3[],2,FALSE)</f>
        <v>北区</v>
      </c>
      <c r="I380" s="14">
        <f>PRODUCT(IF(表1[[#This Row],[销量（本）]]&lt;40,表1[[#This Row],[单价]],表1[[#This Row],[单价]]*0.93),表1[[#This Row],[销量（本）]])</f>
        <v>558.4</v>
      </c>
    </row>
    <row r="381" spans="1:9" ht="15" x14ac:dyDescent="0.15">
      <c r="A381" s="10" t="s">
        <v>384</v>
      </c>
      <c r="B381" s="8">
        <v>41305</v>
      </c>
      <c r="C381" s="10" t="s">
        <v>3</v>
      </c>
      <c r="D381" s="5" t="s">
        <v>652</v>
      </c>
      <c r="E381" s="6">
        <f>VLOOKUP(表1[[#This Row],[图书名称]],表2[],2,FALSE)</f>
        <v>40.5</v>
      </c>
      <c r="F381" s="10">
        <v>19</v>
      </c>
      <c r="G381" s="5" t="s">
        <v>693</v>
      </c>
      <c r="H381" s="5" t="str">
        <f>VLOOKUP(LEFT(表1[[#This Row],[发货地址]],3),表3[],2,FALSE)</f>
        <v>西区</v>
      </c>
      <c r="I381" s="14">
        <f>PRODUCT(IF(表1[[#This Row],[销量（本）]]&lt;40,表1[[#This Row],[单价]],表1[[#This Row],[单价]]*0.93),表1[[#This Row],[销量（本）]])</f>
        <v>769.5</v>
      </c>
    </row>
    <row r="382" spans="1:9" ht="15" x14ac:dyDescent="0.15">
      <c r="A382" s="10" t="s">
        <v>385</v>
      </c>
      <c r="B382" s="8">
        <v>41305</v>
      </c>
      <c r="C382" s="10" t="s">
        <v>4</v>
      </c>
      <c r="D382" s="5" t="s">
        <v>653</v>
      </c>
      <c r="E382" s="6">
        <f>VLOOKUP(表1[[#This Row],[图书名称]],表2[],2,FALSE)</f>
        <v>44.5</v>
      </c>
      <c r="F382" s="10">
        <v>15</v>
      </c>
      <c r="G382" s="5" t="s">
        <v>694</v>
      </c>
      <c r="H382" s="5" t="str">
        <f>VLOOKUP(LEFT(表1[[#This Row],[发货地址]],3),表3[],2,FALSE)</f>
        <v>北区</v>
      </c>
      <c r="I382" s="14">
        <f>PRODUCT(IF(表1[[#This Row],[销量（本）]]&lt;40,表1[[#This Row],[单价]],表1[[#This Row],[单价]]*0.93),表1[[#This Row],[销量（本）]])</f>
        <v>667.5</v>
      </c>
    </row>
    <row r="383" spans="1:9" ht="15" x14ac:dyDescent="0.15">
      <c r="A383" s="10" t="s">
        <v>386</v>
      </c>
      <c r="B383" s="8">
        <v>41306</v>
      </c>
      <c r="C383" s="10" t="s">
        <v>2</v>
      </c>
      <c r="D383" s="5" t="s">
        <v>657</v>
      </c>
      <c r="E383" s="6">
        <f>VLOOKUP(表1[[#This Row],[图书名称]],表2[],2,FALSE)</f>
        <v>37.799999999999997</v>
      </c>
      <c r="F383" s="10">
        <v>11</v>
      </c>
      <c r="G383" s="5" t="s">
        <v>695</v>
      </c>
      <c r="H383" s="5" t="str">
        <f>VLOOKUP(LEFT(表1[[#This Row],[发货地址]],3),表3[],2,FALSE)</f>
        <v>东区</v>
      </c>
      <c r="I383" s="14">
        <f>PRODUCT(IF(表1[[#This Row],[销量（本）]]&lt;40,表1[[#This Row],[单价]],表1[[#This Row],[单价]]*0.93),表1[[#This Row],[销量（本）]])</f>
        <v>415.79999999999995</v>
      </c>
    </row>
    <row r="384" spans="1:9" ht="15" x14ac:dyDescent="0.15">
      <c r="A384" s="10" t="s">
        <v>387</v>
      </c>
      <c r="B384" s="8">
        <v>41306</v>
      </c>
      <c r="C384" s="10" t="s">
        <v>4</v>
      </c>
      <c r="D384" s="5" t="s">
        <v>645</v>
      </c>
      <c r="E384" s="6">
        <f>VLOOKUP(表1[[#This Row],[图书名称]],表2[],2,FALSE)</f>
        <v>42.5</v>
      </c>
      <c r="F384" s="10">
        <v>41</v>
      </c>
      <c r="G384" s="5" t="s">
        <v>696</v>
      </c>
      <c r="H384" s="5" t="str">
        <f>VLOOKUP(LEFT(表1[[#This Row],[发货地址]],3),表3[],2,FALSE)</f>
        <v>东区</v>
      </c>
      <c r="I384" s="14">
        <f>PRODUCT(IF(表1[[#This Row],[销量（本）]]&lt;40,表1[[#This Row],[单价]],表1[[#This Row],[单价]]*0.93),表1[[#This Row],[销量（本）]])</f>
        <v>1620.5249999999999</v>
      </c>
    </row>
    <row r="385" spans="1:9" ht="15" x14ac:dyDescent="0.15">
      <c r="A385" s="10" t="s">
        <v>388</v>
      </c>
      <c r="B385" s="8">
        <v>41307</v>
      </c>
      <c r="C385" s="10" t="s">
        <v>2</v>
      </c>
      <c r="D385" s="5" t="s">
        <v>646</v>
      </c>
      <c r="E385" s="6">
        <f>VLOOKUP(表1[[#This Row],[图书名称]],表2[],2,FALSE)</f>
        <v>39.4</v>
      </c>
      <c r="F385" s="10">
        <v>12</v>
      </c>
      <c r="G385" s="5" t="s">
        <v>697</v>
      </c>
      <c r="H385" s="5" t="str">
        <f>VLOOKUP(LEFT(表1[[#This Row],[发货地址]],3),表3[],2,FALSE)</f>
        <v>北区</v>
      </c>
      <c r="I385" s="14">
        <f>PRODUCT(IF(表1[[#This Row],[销量（本）]]&lt;40,表1[[#This Row],[单价]],表1[[#This Row],[单价]]*0.93),表1[[#This Row],[销量（本）]])</f>
        <v>472.79999999999995</v>
      </c>
    </row>
    <row r="386" spans="1:9" ht="15" x14ac:dyDescent="0.15">
      <c r="A386" s="10" t="s">
        <v>389</v>
      </c>
      <c r="B386" s="8">
        <v>41310</v>
      </c>
      <c r="C386" s="10" t="s">
        <v>3</v>
      </c>
      <c r="D386" s="5" t="s">
        <v>654</v>
      </c>
      <c r="E386" s="6">
        <f>VLOOKUP(表1[[#This Row],[图书名称]],表2[],2,FALSE)</f>
        <v>36.799999999999997</v>
      </c>
      <c r="F386" s="10">
        <v>25</v>
      </c>
      <c r="G386" s="5" t="s">
        <v>698</v>
      </c>
      <c r="H386" s="5" t="str">
        <f>VLOOKUP(LEFT(表1[[#This Row],[发货地址]],3),表3[],2,FALSE)</f>
        <v>北区</v>
      </c>
      <c r="I386" s="14">
        <f>PRODUCT(IF(表1[[#This Row],[销量（本）]]&lt;40,表1[[#This Row],[单价]],表1[[#This Row],[单价]]*0.93),表1[[#This Row],[销量（本）]])</f>
        <v>919.99999999999989</v>
      </c>
    </row>
    <row r="387" spans="1:9" ht="15" x14ac:dyDescent="0.15">
      <c r="A387" s="10" t="s">
        <v>390</v>
      </c>
      <c r="B387" s="8">
        <v>41311</v>
      </c>
      <c r="C387" s="10" t="s">
        <v>3</v>
      </c>
      <c r="D387" s="5" t="s">
        <v>658</v>
      </c>
      <c r="E387" s="6">
        <f>VLOOKUP(表1[[#This Row],[图书名称]],表2[],2,FALSE)</f>
        <v>43.2</v>
      </c>
      <c r="F387" s="10">
        <v>39</v>
      </c>
      <c r="G387" s="5" t="s">
        <v>699</v>
      </c>
      <c r="H387" s="5" t="str">
        <f>VLOOKUP(LEFT(表1[[#This Row],[发货地址]],3),表3[],2,FALSE)</f>
        <v>北区</v>
      </c>
      <c r="I387" s="14">
        <f>PRODUCT(IF(表1[[#This Row],[销量（本）]]&lt;40,表1[[#This Row],[单价]],表1[[#This Row],[单价]]*0.93),表1[[#This Row],[销量（本）]])</f>
        <v>1684.8000000000002</v>
      </c>
    </row>
    <row r="388" spans="1:9" ht="15" x14ac:dyDescent="0.15">
      <c r="A388" s="10" t="s">
        <v>391</v>
      </c>
      <c r="B388" s="8">
        <v>41312</v>
      </c>
      <c r="C388" s="10" t="s">
        <v>3</v>
      </c>
      <c r="D388" s="5" t="s">
        <v>647</v>
      </c>
      <c r="E388" s="6">
        <f>VLOOKUP(表1[[#This Row],[图书名称]],表2[],2,FALSE)</f>
        <v>39.799999999999997</v>
      </c>
      <c r="F388" s="10">
        <v>45</v>
      </c>
      <c r="G388" s="5" t="s">
        <v>700</v>
      </c>
      <c r="H388" s="5" t="str">
        <f>VLOOKUP(LEFT(表1[[#This Row],[发货地址]],3),表3[],2,FALSE)</f>
        <v>南区</v>
      </c>
      <c r="I388" s="14">
        <f>PRODUCT(IF(表1[[#This Row],[销量（本）]]&lt;40,表1[[#This Row],[单价]],表1[[#This Row],[单价]]*0.93),表1[[#This Row],[销量（本）]])</f>
        <v>1665.6299999999999</v>
      </c>
    </row>
    <row r="389" spans="1:9" ht="15" x14ac:dyDescent="0.15">
      <c r="A389" s="10" t="s">
        <v>392</v>
      </c>
      <c r="B389" s="8">
        <v>41313</v>
      </c>
      <c r="C389" s="10" t="s">
        <v>2</v>
      </c>
      <c r="D389" s="5" t="s">
        <v>648</v>
      </c>
      <c r="E389" s="6">
        <f>VLOOKUP(表1[[#This Row],[图书名称]],表2[],2,FALSE)</f>
        <v>40.6</v>
      </c>
      <c r="F389" s="10">
        <v>30</v>
      </c>
      <c r="G389" s="5" t="s">
        <v>701</v>
      </c>
      <c r="H389" s="5" t="str">
        <f>VLOOKUP(LEFT(表1[[#This Row],[发货地址]],3),表3[],2,FALSE)</f>
        <v>南区</v>
      </c>
      <c r="I389" s="14">
        <f>PRODUCT(IF(表1[[#This Row],[销量（本）]]&lt;40,表1[[#This Row],[单价]],表1[[#This Row],[单价]]*0.93),表1[[#This Row],[销量（本）]])</f>
        <v>1218</v>
      </c>
    </row>
    <row r="390" spans="1:9" ht="15" x14ac:dyDescent="0.15">
      <c r="A390" s="10" t="s">
        <v>393</v>
      </c>
      <c r="B390" s="8">
        <v>41314</v>
      </c>
      <c r="C390" s="10" t="s">
        <v>3</v>
      </c>
      <c r="D390" s="5" t="s">
        <v>649</v>
      </c>
      <c r="E390" s="6">
        <f>VLOOKUP(表1[[#This Row],[图书名称]],表2[],2,FALSE)</f>
        <v>38.6</v>
      </c>
      <c r="F390" s="10">
        <v>11</v>
      </c>
      <c r="G390" s="5" t="s">
        <v>702</v>
      </c>
      <c r="H390" s="5" t="str">
        <f>VLOOKUP(LEFT(表1[[#This Row],[发货地址]],3),表3[],2,FALSE)</f>
        <v>北区</v>
      </c>
      <c r="I390" s="14">
        <f>PRODUCT(IF(表1[[#This Row],[销量（本）]]&lt;40,表1[[#This Row],[单价]],表1[[#This Row],[单价]]*0.93),表1[[#This Row],[销量（本）]])</f>
        <v>424.6</v>
      </c>
    </row>
    <row r="391" spans="1:9" ht="15" x14ac:dyDescent="0.15">
      <c r="A391" s="10" t="s">
        <v>394</v>
      </c>
      <c r="B391" s="8">
        <v>41315</v>
      </c>
      <c r="C391" s="10" t="s">
        <v>4</v>
      </c>
      <c r="D391" s="5" t="s">
        <v>659</v>
      </c>
      <c r="E391" s="6">
        <f>VLOOKUP(表1[[#This Row],[图书名称]],表2[],2,FALSE)</f>
        <v>39.299999999999997</v>
      </c>
      <c r="F391" s="10">
        <v>39</v>
      </c>
      <c r="G391" s="5" t="s">
        <v>703</v>
      </c>
      <c r="H391" s="5" t="str">
        <f>VLOOKUP(LEFT(表1[[#This Row],[发货地址]],3),表3[],2,FALSE)</f>
        <v>北区</v>
      </c>
      <c r="I391" s="14">
        <f>PRODUCT(IF(表1[[#This Row],[销量（本）]]&lt;40,表1[[#This Row],[单价]],表1[[#This Row],[单价]]*0.93),表1[[#This Row],[销量（本）]])</f>
        <v>1532.6999999999998</v>
      </c>
    </row>
    <row r="392" spans="1:9" ht="15" x14ac:dyDescent="0.15">
      <c r="A392" s="10" t="s">
        <v>395</v>
      </c>
      <c r="B392" s="8">
        <v>41317</v>
      </c>
      <c r="C392" s="10" t="s">
        <v>3</v>
      </c>
      <c r="D392" s="5" t="s">
        <v>654</v>
      </c>
      <c r="E392" s="6">
        <f>VLOOKUP(表1[[#This Row],[图书名称]],表2[],2,FALSE)</f>
        <v>36.799999999999997</v>
      </c>
      <c r="F392" s="10">
        <v>25</v>
      </c>
      <c r="G392" s="5" t="s">
        <v>704</v>
      </c>
      <c r="H392" s="5" t="str">
        <f>VLOOKUP(LEFT(表1[[#This Row],[发货地址]],3),表3[],2,FALSE)</f>
        <v>北区</v>
      </c>
      <c r="I392" s="14">
        <f>PRODUCT(IF(表1[[#This Row],[销量（本）]]&lt;40,表1[[#This Row],[单价]],表1[[#This Row],[单价]]*0.93),表1[[#This Row],[销量（本）]])</f>
        <v>919.99999999999989</v>
      </c>
    </row>
    <row r="393" spans="1:9" ht="15" x14ac:dyDescent="0.15">
      <c r="A393" s="10" t="s">
        <v>396</v>
      </c>
      <c r="B393" s="8">
        <v>41318</v>
      </c>
      <c r="C393" s="10" t="s">
        <v>4</v>
      </c>
      <c r="D393" s="5" t="s">
        <v>658</v>
      </c>
      <c r="E393" s="6">
        <f>VLOOKUP(表1[[#This Row],[图书名称]],表2[],2,FALSE)</f>
        <v>43.2</v>
      </c>
      <c r="F393" s="10">
        <v>12</v>
      </c>
      <c r="G393" s="5" t="s">
        <v>705</v>
      </c>
      <c r="H393" s="5" t="str">
        <f>VLOOKUP(LEFT(表1[[#This Row],[发货地址]],3),表3[],2,FALSE)</f>
        <v>东区</v>
      </c>
      <c r="I393" s="14">
        <f>PRODUCT(IF(表1[[#This Row],[销量（本）]]&lt;40,表1[[#This Row],[单价]],表1[[#This Row],[单价]]*0.93),表1[[#This Row],[销量（本）]])</f>
        <v>518.40000000000009</v>
      </c>
    </row>
    <row r="394" spans="1:9" ht="15" x14ac:dyDescent="0.15">
      <c r="A394" s="10" t="s">
        <v>397</v>
      </c>
      <c r="B394" s="8">
        <v>41319</v>
      </c>
      <c r="C394" s="10" t="s">
        <v>3</v>
      </c>
      <c r="D394" s="5" t="s">
        <v>647</v>
      </c>
      <c r="E394" s="6">
        <f>VLOOKUP(表1[[#This Row],[图书名称]],表2[],2,FALSE)</f>
        <v>39.799999999999997</v>
      </c>
      <c r="F394" s="10">
        <v>4</v>
      </c>
      <c r="G394" s="5" t="s">
        <v>706</v>
      </c>
      <c r="H394" s="5" t="str">
        <f>VLOOKUP(LEFT(表1[[#This Row],[发货地址]],3),表3[],2,FALSE)</f>
        <v>东区</v>
      </c>
      <c r="I394" s="14">
        <f>PRODUCT(IF(表1[[#This Row],[销量（本）]]&lt;40,表1[[#This Row],[单价]],表1[[#This Row],[单价]]*0.93),表1[[#This Row],[销量（本）]])</f>
        <v>159.19999999999999</v>
      </c>
    </row>
    <row r="395" spans="1:9" ht="15" x14ac:dyDescent="0.15">
      <c r="A395" s="10" t="s">
        <v>398</v>
      </c>
      <c r="B395" s="8">
        <v>41319</v>
      </c>
      <c r="C395" s="10" t="s">
        <v>2</v>
      </c>
      <c r="D395" s="5" t="s">
        <v>648</v>
      </c>
      <c r="E395" s="6">
        <f>VLOOKUP(表1[[#This Row],[图书名称]],表2[],2,FALSE)</f>
        <v>40.6</v>
      </c>
      <c r="F395" s="10">
        <v>16</v>
      </c>
      <c r="G395" s="5" t="s">
        <v>707</v>
      </c>
      <c r="H395" s="5" t="str">
        <f>VLOOKUP(LEFT(表1[[#This Row],[发货地址]],3),表3[],2,FALSE)</f>
        <v>西区</v>
      </c>
      <c r="I395" s="14">
        <f>PRODUCT(IF(表1[[#This Row],[销量（本）]]&lt;40,表1[[#This Row],[单价]],表1[[#This Row],[单价]]*0.93),表1[[#This Row],[销量（本）]])</f>
        <v>649.6</v>
      </c>
    </row>
    <row r="396" spans="1:9" ht="15" x14ac:dyDescent="0.15">
      <c r="A396" s="10" t="s">
        <v>399</v>
      </c>
      <c r="B396" s="8">
        <v>41320</v>
      </c>
      <c r="C396" s="10" t="s">
        <v>3</v>
      </c>
      <c r="D396" s="5" t="s">
        <v>649</v>
      </c>
      <c r="E396" s="6">
        <f>VLOOKUP(表1[[#This Row],[图书名称]],表2[],2,FALSE)</f>
        <v>38.6</v>
      </c>
      <c r="F396" s="10">
        <v>4</v>
      </c>
      <c r="G396" s="5" t="s">
        <v>708</v>
      </c>
      <c r="H396" s="5" t="str">
        <f>VLOOKUP(LEFT(表1[[#This Row],[发货地址]],3),表3[],2,FALSE)</f>
        <v>西区</v>
      </c>
      <c r="I396" s="14">
        <f>PRODUCT(IF(表1[[#This Row],[销量（本）]]&lt;40,表1[[#This Row],[单价]],表1[[#This Row],[单价]]*0.93),表1[[#This Row],[销量（本）]])</f>
        <v>154.4</v>
      </c>
    </row>
    <row r="397" spans="1:9" ht="15" x14ac:dyDescent="0.15">
      <c r="A397" s="10" t="s">
        <v>400</v>
      </c>
      <c r="B397" s="8">
        <v>41320</v>
      </c>
      <c r="C397" s="10" t="s">
        <v>3</v>
      </c>
      <c r="D397" s="5" t="s">
        <v>659</v>
      </c>
      <c r="E397" s="6">
        <f>VLOOKUP(表1[[#This Row],[图书名称]],表2[],2,FALSE)</f>
        <v>39.299999999999997</v>
      </c>
      <c r="F397" s="10">
        <v>47</v>
      </c>
      <c r="G397" s="5" t="s">
        <v>709</v>
      </c>
      <c r="H397" s="5" t="str">
        <f>VLOOKUP(LEFT(表1[[#This Row],[发货地址]],3),表3[],2,FALSE)</f>
        <v>东区</v>
      </c>
      <c r="I397" s="14">
        <f>PRODUCT(IF(表1[[#This Row],[销量（本）]]&lt;40,表1[[#This Row],[单价]],表1[[#This Row],[单价]]*0.93),表1[[#This Row],[销量（本）]])</f>
        <v>1717.8029999999999</v>
      </c>
    </row>
    <row r="398" spans="1:9" ht="15" x14ac:dyDescent="0.15">
      <c r="A398" s="10" t="s">
        <v>401</v>
      </c>
      <c r="B398" s="8">
        <v>41321</v>
      </c>
      <c r="C398" s="10" t="s">
        <v>3</v>
      </c>
      <c r="D398" s="5" t="s">
        <v>652</v>
      </c>
      <c r="E398" s="6">
        <f>VLOOKUP(表1[[#This Row],[图书名称]],表2[],2,FALSE)</f>
        <v>40.5</v>
      </c>
      <c r="F398" s="10">
        <v>19</v>
      </c>
      <c r="G398" s="5" t="s">
        <v>710</v>
      </c>
      <c r="H398" s="5" t="str">
        <f>VLOOKUP(LEFT(表1[[#This Row],[发货地址]],3),表3[],2,FALSE)</f>
        <v>西区</v>
      </c>
      <c r="I398" s="14">
        <f>PRODUCT(IF(表1[[#This Row],[销量（本）]]&lt;40,表1[[#This Row],[单价]],表1[[#This Row],[单价]]*0.93),表1[[#This Row],[销量（本）]])</f>
        <v>769.5</v>
      </c>
    </row>
    <row r="399" spans="1:9" ht="15" x14ac:dyDescent="0.15">
      <c r="A399" s="10" t="s">
        <v>402</v>
      </c>
      <c r="B399" s="8">
        <v>41324</v>
      </c>
      <c r="C399" s="10" t="s">
        <v>3</v>
      </c>
      <c r="D399" s="5" t="s">
        <v>653</v>
      </c>
      <c r="E399" s="6">
        <f>VLOOKUP(表1[[#This Row],[图书名称]],表2[],2,FALSE)</f>
        <v>44.5</v>
      </c>
      <c r="F399" s="10">
        <v>1</v>
      </c>
      <c r="G399" s="5" t="s">
        <v>711</v>
      </c>
      <c r="H399" s="5" t="str">
        <f>VLOOKUP(LEFT(表1[[#This Row],[发货地址]],3),表3[],2,FALSE)</f>
        <v>南区</v>
      </c>
      <c r="I399" s="14">
        <f>PRODUCT(IF(表1[[#This Row],[销量（本）]]&lt;40,表1[[#This Row],[单价]],表1[[#This Row],[单价]]*0.93),表1[[#This Row],[销量（本）]])</f>
        <v>44.5</v>
      </c>
    </row>
    <row r="400" spans="1:9" ht="15" x14ac:dyDescent="0.15">
      <c r="A400" s="10" t="s">
        <v>403</v>
      </c>
      <c r="B400" s="8">
        <v>41325</v>
      </c>
      <c r="C400" s="10" t="s">
        <v>3</v>
      </c>
      <c r="D400" s="5" t="s">
        <v>657</v>
      </c>
      <c r="E400" s="6">
        <f>VLOOKUP(表1[[#This Row],[图书名称]],表2[],2,FALSE)</f>
        <v>37.799999999999997</v>
      </c>
      <c r="F400" s="10">
        <v>46</v>
      </c>
      <c r="G400" s="5" t="s">
        <v>712</v>
      </c>
      <c r="H400" s="5" t="str">
        <f>VLOOKUP(LEFT(表1[[#This Row],[发货地址]],3),表3[],2,FALSE)</f>
        <v>南区</v>
      </c>
      <c r="I400" s="14">
        <f>PRODUCT(IF(表1[[#This Row],[销量（本）]]&lt;40,表1[[#This Row],[单价]],表1[[#This Row],[单价]]*0.93),表1[[#This Row],[销量（本）]])</f>
        <v>1617.0839999999998</v>
      </c>
    </row>
    <row r="401" spans="1:9" ht="15" x14ac:dyDescent="0.15">
      <c r="A401" s="10" t="s">
        <v>404</v>
      </c>
      <c r="B401" s="8">
        <v>41325</v>
      </c>
      <c r="C401" s="10" t="s">
        <v>3</v>
      </c>
      <c r="D401" s="5" t="s">
        <v>645</v>
      </c>
      <c r="E401" s="6">
        <f>VLOOKUP(表1[[#This Row],[图书名称]],表2[],2,FALSE)</f>
        <v>42.5</v>
      </c>
      <c r="F401" s="10">
        <v>41</v>
      </c>
      <c r="G401" s="5" t="s">
        <v>713</v>
      </c>
      <c r="H401" s="5" t="str">
        <f>VLOOKUP(LEFT(表1[[#This Row],[发货地址]],3),表3[],2,FALSE)</f>
        <v>北区</v>
      </c>
      <c r="I401" s="14">
        <f>PRODUCT(IF(表1[[#This Row],[销量（本）]]&lt;40,表1[[#This Row],[单价]],表1[[#This Row],[单价]]*0.93),表1[[#This Row],[销量（本）]])</f>
        <v>1620.5249999999999</v>
      </c>
    </row>
    <row r="402" spans="1:9" ht="15" x14ac:dyDescent="0.15">
      <c r="A402" s="10" t="s">
        <v>405</v>
      </c>
      <c r="B402" s="8">
        <v>41327</v>
      </c>
      <c r="C402" s="10" t="s">
        <v>2</v>
      </c>
      <c r="D402" s="5" t="s">
        <v>646</v>
      </c>
      <c r="E402" s="6">
        <f>VLOOKUP(表1[[#This Row],[图书名称]],表2[],2,FALSE)</f>
        <v>39.4</v>
      </c>
      <c r="F402" s="10">
        <v>30</v>
      </c>
      <c r="G402" s="5" t="s">
        <v>714</v>
      </c>
      <c r="H402" s="5" t="str">
        <f>VLOOKUP(LEFT(表1[[#This Row],[发货地址]],3),表3[],2,FALSE)</f>
        <v>东区</v>
      </c>
      <c r="I402" s="14">
        <f>PRODUCT(IF(表1[[#This Row],[销量（本）]]&lt;40,表1[[#This Row],[单价]],表1[[#This Row],[单价]]*0.93),表1[[#This Row],[销量（本）]])</f>
        <v>1182</v>
      </c>
    </row>
    <row r="403" spans="1:9" ht="15" x14ac:dyDescent="0.15">
      <c r="A403" s="10" t="s">
        <v>406</v>
      </c>
      <c r="B403" s="8">
        <v>41327</v>
      </c>
      <c r="C403" s="10" t="s">
        <v>3</v>
      </c>
      <c r="D403" s="5" t="s">
        <v>644</v>
      </c>
      <c r="E403" s="6">
        <f>VLOOKUP(表1[[#This Row],[图书名称]],表2[],2,FALSE)</f>
        <v>41.3</v>
      </c>
      <c r="F403" s="10">
        <v>41</v>
      </c>
      <c r="G403" s="5" t="s">
        <v>715</v>
      </c>
      <c r="H403" s="5" t="str">
        <f>VLOOKUP(LEFT(表1[[#This Row],[发货地址]],3),表3[],2,FALSE)</f>
        <v>东区</v>
      </c>
      <c r="I403" s="14">
        <f>PRODUCT(IF(表1[[#This Row],[销量（本）]]&lt;40,表1[[#This Row],[单价]],表1[[#This Row],[单价]]*0.93),表1[[#This Row],[销量（本）]])</f>
        <v>1574.769</v>
      </c>
    </row>
    <row r="404" spans="1:9" ht="15" x14ac:dyDescent="0.15">
      <c r="A404" s="10" t="s">
        <v>407</v>
      </c>
      <c r="B404" s="8">
        <v>41328</v>
      </c>
      <c r="C404" s="10" t="s">
        <v>4</v>
      </c>
      <c r="D404" s="5" t="s">
        <v>655</v>
      </c>
      <c r="E404" s="6">
        <f>VLOOKUP(表1[[#This Row],[图书名称]],表2[],2,FALSE)</f>
        <v>43.9</v>
      </c>
      <c r="F404" s="10">
        <v>39</v>
      </c>
      <c r="G404" s="5" t="s">
        <v>668</v>
      </c>
      <c r="H404" s="5" t="str">
        <f>VLOOKUP(LEFT(表1[[#This Row],[发货地址]],3),表3[],2,FALSE)</f>
        <v>南区</v>
      </c>
      <c r="I404" s="14">
        <f>PRODUCT(IF(表1[[#This Row],[销量（本）]]&lt;40,表1[[#This Row],[单价]],表1[[#This Row],[单价]]*0.93),表1[[#This Row],[销量（本）]])</f>
        <v>1712.1</v>
      </c>
    </row>
    <row r="405" spans="1:9" ht="15" x14ac:dyDescent="0.15">
      <c r="A405" s="10" t="s">
        <v>408</v>
      </c>
      <c r="B405" s="8">
        <v>41332</v>
      </c>
      <c r="C405" s="10" t="s">
        <v>2</v>
      </c>
      <c r="D405" s="5" t="s">
        <v>656</v>
      </c>
      <c r="E405" s="6">
        <f>VLOOKUP(表1[[#This Row],[图书名称]],表2[],2,FALSE)</f>
        <v>41.1</v>
      </c>
      <c r="F405" s="10">
        <v>3</v>
      </c>
      <c r="G405" s="5" t="s">
        <v>669</v>
      </c>
      <c r="H405" s="5" t="str">
        <f>VLOOKUP(LEFT(表1[[#This Row],[发货地址]],3),表3[],2,FALSE)</f>
        <v>南区</v>
      </c>
      <c r="I405" s="14">
        <f>PRODUCT(IF(表1[[#This Row],[销量（本）]]&lt;40,表1[[#This Row],[单价]],表1[[#This Row],[单价]]*0.93),表1[[#This Row],[销量（本）]])</f>
        <v>123.30000000000001</v>
      </c>
    </row>
    <row r="406" spans="1:9" ht="15" x14ac:dyDescent="0.15">
      <c r="A406" s="10" t="s">
        <v>409</v>
      </c>
      <c r="B406" s="8">
        <v>41332</v>
      </c>
      <c r="C406" s="10" t="s">
        <v>3</v>
      </c>
      <c r="D406" s="5" t="s">
        <v>650</v>
      </c>
      <c r="E406" s="6">
        <f>VLOOKUP(表1[[#This Row],[图书名称]],表2[],2,FALSE)</f>
        <v>39.200000000000003</v>
      </c>
      <c r="F406" s="10">
        <v>29</v>
      </c>
      <c r="G406" s="5" t="s">
        <v>670</v>
      </c>
      <c r="H406" s="5" t="str">
        <f>VLOOKUP(LEFT(表1[[#This Row],[发货地址]],3),表3[],2,FALSE)</f>
        <v>东区</v>
      </c>
      <c r="I406" s="14">
        <f>PRODUCT(IF(表1[[#This Row],[销量（本）]]&lt;40,表1[[#This Row],[单价]],表1[[#This Row],[单价]]*0.93),表1[[#This Row],[销量（本）]])</f>
        <v>1136.8000000000002</v>
      </c>
    </row>
    <row r="407" spans="1:9" ht="15" x14ac:dyDescent="0.15">
      <c r="A407" s="10" t="s">
        <v>410</v>
      </c>
      <c r="B407" s="8">
        <v>41334</v>
      </c>
      <c r="C407" s="10" t="s">
        <v>4</v>
      </c>
      <c r="D407" s="5" t="s">
        <v>666</v>
      </c>
      <c r="E407" s="6">
        <f>VLOOKUP(表1[[#This Row],[图书名称]],表2[],2,FALSE)</f>
        <v>36.299999999999997</v>
      </c>
      <c r="F407" s="10">
        <v>16</v>
      </c>
      <c r="G407" s="5" t="s">
        <v>671</v>
      </c>
      <c r="H407" s="5" t="str">
        <f>VLOOKUP(LEFT(表1[[#This Row],[发货地址]],3),表3[],2,FALSE)</f>
        <v>东区</v>
      </c>
      <c r="I407" s="14">
        <f>PRODUCT(IF(表1[[#This Row],[销量（本）]]&lt;40,表1[[#This Row],[单价]],表1[[#This Row],[单价]]*0.93),表1[[#This Row],[销量（本）]])</f>
        <v>580.79999999999995</v>
      </c>
    </row>
    <row r="408" spans="1:9" ht="15" x14ac:dyDescent="0.15">
      <c r="A408" s="10" t="s">
        <v>411</v>
      </c>
      <c r="B408" s="8">
        <v>41334</v>
      </c>
      <c r="C408" s="10" t="s">
        <v>4</v>
      </c>
      <c r="D408" s="5" t="s">
        <v>654</v>
      </c>
      <c r="E408" s="6">
        <f>VLOOKUP(表1[[#This Row],[图书名称]],表2[],2,FALSE)</f>
        <v>36.799999999999997</v>
      </c>
      <c r="F408" s="10">
        <v>33</v>
      </c>
      <c r="G408" s="5" t="s">
        <v>672</v>
      </c>
      <c r="H408" s="5" t="str">
        <f>VLOOKUP(LEFT(表1[[#This Row],[发货地址]],3),表3[],2,FALSE)</f>
        <v>南区</v>
      </c>
      <c r="I408" s="14">
        <f>PRODUCT(IF(表1[[#This Row],[销量（本）]]&lt;40,表1[[#This Row],[单价]],表1[[#This Row],[单价]]*0.93),表1[[#This Row],[销量（本）]])</f>
        <v>1214.3999999999999</v>
      </c>
    </row>
    <row r="409" spans="1:9" ht="15" x14ac:dyDescent="0.15">
      <c r="A409" s="10" t="s">
        <v>412</v>
      </c>
      <c r="B409" s="8">
        <v>41335</v>
      </c>
      <c r="C409" s="10" t="s">
        <v>4</v>
      </c>
      <c r="D409" s="5" t="s">
        <v>658</v>
      </c>
      <c r="E409" s="6">
        <f>VLOOKUP(表1[[#This Row],[图书名称]],表2[],2,FALSE)</f>
        <v>43.2</v>
      </c>
      <c r="F409" s="10">
        <v>41</v>
      </c>
      <c r="G409" s="5" t="s">
        <v>673</v>
      </c>
      <c r="H409" s="5" t="str">
        <f>VLOOKUP(LEFT(表1[[#This Row],[发货地址]],3),表3[],2,FALSE)</f>
        <v>西区</v>
      </c>
      <c r="I409" s="14">
        <f>PRODUCT(IF(表1[[#This Row],[销量（本）]]&lt;40,表1[[#This Row],[单价]],表1[[#This Row],[单价]]*0.93),表1[[#This Row],[销量（本）]])</f>
        <v>1647.2160000000001</v>
      </c>
    </row>
    <row r="410" spans="1:9" ht="15" x14ac:dyDescent="0.15">
      <c r="A410" s="10" t="s">
        <v>413</v>
      </c>
      <c r="B410" s="8">
        <v>41335</v>
      </c>
      <c r="C410" s="10" t="s">
        <v>4</v>
      </c>
      <c r="D410" s="5" t="s">
        <v>647</v>
      </c>
      <c r="E410" s="6">
        <f>VLOOKUP(表1[[#This Row],[图书名称]],表2[],2,FALSE)</f>
        <v>39.799999999999997</v>
      </c>
      <c r="F410" s="10">
        <v>38</v>
      </c>
      <c r="G410" s="5" t="s">
        <v>674</v>
      </c>
      <c r="H410" s="5" t="str">
        <f>VLOOKUP(LEFT(表1[[#This Row],[发货地址]],3),表3[],2,FALSE)</f>
        <v>南区</v>
      </c>
      <c r="I410" s="14">
        <f>PRODUCT(IF(表1[[#This Row],[销量（本）]]&lt;40,表1[[#This Row],[单价]],表1[[#This Row],[单价]]*0.93),表1[[#This Row],[销量（本）]])</f>
        <v>1512.3999999999999</v>
      </c>
    </row>
    <row r="411" spans="1:9" ht="15" x14ac:dyDescent="0.15">
      <c r="A411" s="10" t="s">
        <v>414</v>
      </c>
      <c r="B411" s="8">
        <v>41335</v>
      </c>
      <c r="C411" s="10" t="s">
        <v>2</v>
      </c>
      <c r="D411" s="5" t="s">
        <v>648</v>
      </c>
      <c r="E411" s="6">
        <f>VLOOKUP(表1[[#This Row],[图书名称]],表2[],2,FALSE)</f>
        <v>40.6</v>
      </c>
      <c r="F411" s="10">
        <v>9</v>
      </c>
      <c r="G411" s="5" t="s">
        <v>675</v>
      </c>
      <c r="H411" s="5" t="str">
        <f>VLOOKUP(LEFT(表1[[#This Row],[发货地址]],3),表3[],2,FALSE)</f>
        <v>东区</v>
      </c>
      <c r="I411" s="14">
        <f>PRODUCT(IF(表1[[#This Row],[销量（本）]]&lt;40,表1[[#This Row],[单价]],表1[[#This Row],[单价]]*0.93),表1[[#This Row],[销量（本）]])</f>
        <v>365.40000000000003</v>
      </c>
    </row>
    <row r="412" spans="1:9" ht="15" x14ac:dyDescent="0.15">
      <c r="A412" s="10" t="s">
        <v>415</v>
      </c>
      <c r="B412" s="8">
        <v>41339</v>
      </c>
      <c r="C412" s="10" t="s">
        <v>2</v>
      </c>
      <c r="D412" s="5" t="s">
        <v>649</v>
      </c>
      <c r="E412" s="6">
        <f>VLOOKUP(表1[[#This Row],[图书名称]],表2[],2,FALSE)</f>
        <v>38.6</v>
      </c>
      <c r="F412" s="10">
        <v>5</v>
      </c>
      <c r="G412" s="5" t="s">
        <v>676</v>
      </c>
      <c r="H412" s="5" t="str">
        <f>VLOOKUP(LEFT(表1[[#This Row],[发货地址]],3),表3[],2,FALSE)</f>
        <v>北区</v>
      </c>
      <c r="I412" s="14">
        <f>PRODUCT(IF(表1[[#This Row],[销量（本）]]&lt;40,表1[[#This Row],[单价]],表1[[#This Row],[单价]]*0.93),表1[[#This Row],[销量（本）]])</f>
        <v>193</v>
      </c>
    </row>
    <row r="413" spans="1:9" ht="15" x14ac:dyDescent="0.15">
      <c r="A413" s="10" t="s">
        <v>416</v>
      </c>
      <c r="B413" s="8">
        <v>41340</v>
      </c>
      <c r="C413" s="10" t="s">
        <v>3</v>
      </c>
      <c r="D413" s="5" t="s">
        <v>659</v>
      </c>
      <c r="E413" s="6">
        <f>VLOOKUP(表1[[#This Row],[图书名称]],表2[],2,FALSE)</f>
        <v>39.299999999999997</v>
      </c>
      <c r="F413" s="10">
        <v>9</v>
      </c>
      <c r="G413" s="5" t="s">
        <v>677</v>
      </c>
      <c r="H413" s="5" t="str">
        <f>VLOOKUP(LEFT(表1[[#This Row],[发货地址]],3),表3[],2,FALSE)</f>
        <v>北区</v>
      </c>
      <c r="I413" s="14">
        <f>PRODUCT(IF(表1[[#This Row],[销量（本）]]&lt;40,表1[[#This Row],[单价]],表1[[#This Row],[单价]]*0.93),表1[[#This Row],[销量（本）]])</f>
        <v>353.7</v>
      </c>
    </row>
    <row r="414" spans="1:9" ht="15" x14ac:dyDescent="0.15">
      <c r="A414" s="10" t="s">
        <v>417</v>
      </c>
      <c r="B414" s="8">
        <v>41341</v>
      </c>
      <c r="C414" s="10" t="s">
        <v>3</v>
      </c>
      <c r="D414" s="5" t="s">
        <v>652</v>
      </c>
      <c r="E414" s="6">
        <f>VLOOKUP(表1[[#This Row],[图书名称]],表2[],2,FALSE)</f>
        <v>40.5</v>
      </c>
      <c r="F414" s="10">
        <v>49</v>
      </c>
      <c r="G414" s="5" t="s">
        <v>678</v>
      </c>
      <c r="H414" s="5" t="str">
        <f>VLOOKUP(LEFT(表1[[#This Row],[发货地址]],3),表3[],2,FALSE)</f>
        <v>西区</v>
      </c>
      <c r="I414" s="14">
        <f>PRODUCT(IF(表1[[#This Row],[销量（本）]]&lt;40,表1[[#This Row],[单价]],表1[[#This Row],[单价]]*0.93),表1[[#This Row],[销量（本）]])</f>
        <v>1845.585</v>
      </c>
    </row>
    <row r="415" spans="1:9" ht="15" x14ac:dyDescent="0.15">
      <c r="A415" s="10" t="s">
        <v>418</v>
      </c>
      <c r="B415" s="8">
        <v>41342</v>
      </c>
      <c r="C415" s="10" t="s">
        <v>3</v>
      </c>
      <c r="D415" s="5" t="s">
        <v>653</v>
      </c>
      <c r="E415" s="6">
        <f>VLOOKUP(表1[[#This Row],[图书名称]],表2[],2,FALSE)</f>
        <v>44.5</v>
      </c>
      <c r="F415" s="10">
        <v>45</v>
      </c>
      <c r="G415" s="5" t="s">
        <v>679</v>
      </c>
      <c r="H415" s="5" t="str">
        <f>VLOOKUP(LEFT(表1[[#This Row],[发货地址]],3),表3[],2,FALSE)</f>
        <v>西区</v>
      </c>
      <c r="I415" s="14">
        <f>PRODUCT(IF(表1[[#This Row],[销量（本）]]&lt;40,表1[[#This Row],[单价]],表1[[#This Row],[单价]]*0.93),表1[[#This Row],[销量（本）]])</f>
        <v>1862.3250000000003</v>
      </c>
    </row>
    <row r="416" spans="1:9" ht="15" x14ac:dyDescent="0.15">
      <c r="A416" s="10" t="s">
        <v>419</v>
      </c>
      <c r="B416" s="8">
        <v>41343</v>
      </c>
      <c r="C416" s="10" t="s">
        <v>2</v>
      </c>
      <c r="D416" s="5" t="s">
        <v>657</v>
      </c>
      <c r="E416" s="6">
        <f>VLOOKUP(表1[[#This Row],[图书名称]],表2[],2,FALSE)</f>
        <v>37.799999999999997</v>
      </c>
      <c r="F416" s="10">
        <v>16</v>
      </c>
      <c r="G416" s="5" t="s">
        <v>680</v>
      </c>
      <c r="H416" s="5" t="str">
        <f>VLOOKUP(LEFT(表1[[#This Row],[发货地址]],3),表3[],2,FALSE)</f>
        <v>北区</v>
      </c>
      <c r="I416" s="14">
        <f>PRODUCT(IF(表1[[#This Row],[销量（本）]]&lt;40,表1[[#This Row],[单价]],表1[[#This Row],[单价]]*0.93),表1[[#This Row],[销量（本）]])</f>
        <v>604.79999999999995</v>
      </c>
    </row>
    <row r="417" spans="1:9" ht="15" x14ac:dyDescent="0.15">
      <c r="A417" s="10" t="s">
        <v>420</v>
      </c>
      <c r="B417" s="8">
        <v>41345</v>
      </c>
      <c r="C417" s="10" t="s">
        <v>3</v>
      </c>
      <c r="D417" s="5" t="s">
        <v>645</v>
      </c>
      <c r="E417" s="6">
        <f>VLOOKUP(表1[[#This Row],[图书名称]],表2[],2,FALSE)</f>
        <v>42.5</v>
      </c>
      <c r="F417" s="10">
        <v>12</v>
      </c>
      <c r="G417" s="5" t="s">
        <v>681</v>
      </c>
      <c r="H417" s="5" t="str">
        <f>VLOOKUP(LEFT(表1[[#This Row],[发货地址]],3),表3[],2,FALSE)</f>
        <v>西区</v>
      </c>
      <c r="I417" s="14">
        <f>PRODUCT(IF(表1[[#This Row],[销量（本）]]&lt;40,表1[[#This Row],[单价]],表1[[#This Row],[单价]]*0.93),表1[[#This Row],[销量（本）]])</f>
        <v>510</v>
      </c>
    </row>
    <row r="418" spans="1:9" ht="15" x14ac:dyDescent="0.15">
      <c r="A418" s="10" t="s">
        <v>421</v>
      </c>
      <c r="B418" s="8">
        <v>41346</v>
      </c>
      <c r="C418" s="10" t="s">
        <v>4</v>
      </c>
      <c r="D418" s="5" t="s">
        <v>646</v>
      </c>
      <c r="E418" s="6">
        <f>VLOOKUP(表1[[#This Row],[图书名称]],表2[],2,FALSE)</f>
        <v>39.4</v>
      </c>
      <c r="F418" s="10">
        <v>34</v>
      </c>
      <c r="G418" s="5" t="s">
        <v>682</v>
      </c>
      <c r="H418" s="5" t="str">
        <f>VLOOKUP(LEFT(表1[[#This Row],[发货地址]],3),表3[],2,FALSE)</f>
        <v>北区</v>
      </c>
      <c r="I418" s="14">
        <f>PRODUCT(IF(表1[[#This Row],[销量（本）]]&lt;40,表1[[#This Row],[单价]],表1[[#This Row],[单价]]*0.93),表1[[#This Row],[销量（本）]])</f>
        <v>1339.6</v>
      </c>
    </row>
    <row r="419" spans="1:9" ht="15" x14ac:dyDescent="0.15">
      <c r="A419" s="10" t="s">
        <v>422</v>
      </c>
      <c r="B419" s="8">
        <v>41347</v>
      </c>
      <c r="C419" s="10" t="s">
        <v>4</v>
      </c>
      <c r="D419" s="5" t="s">
        <v>644</v>
      </c>
      <c r="E419" s="6">
        <f>VLOOKUP(表1[[#This Row],[图书名称]],表2[],2,FALSE)</f>
        <v>41.3</v>
      </c>
      <c r="F419" s="10">
        <v>6</v>
      </c>
      <c r="G419" s="5" t="s">
        <v>683</v>
      </c>
      <c r="H419" s="5" t="str">
        <f>VLOOKUP(LEFT(表1[[#This Row],[发货地址]],3),表3[],2,FALSE)</f>
        <v>东区</v>
      </c>
      <c r="I419" s="14">
        <f>PRODUCT(IF(表1[[#This Row],[销量（本）]]&lt;40,表1[[#This Row],[单价]],表1[[#This Row],[单价]]*0.93),表1[[#This Row],[销量（本）]])</f>
        <v>247.79999999999998</v>
      </c>
    </row>
    <row r="420" spans="1:9" ht="15" x14ac:dyDescent="0.15">
      <c r="A420" s="10" t="s">
        <v>423</v>
      </c>
      <c r="B420" s="8">
        <v>41348</v>
      </c>
      <c r="C420" s="10" t="s">
        <v>4</v>
      </c>
      <c r="D420" s="5" t="s">
        <v>655</v>
      </c>
      <c r="E420" s="6">
        <f>VLOOKUP(表1[[#This Row],[图书名称]],表2[],2,FALSE)</f>
        <v>43.9</v>
      </c>
      <c r="F420" s="10">
        <v>45</v>
      </c>
      <c r="G420" s="5" t="s">
        <v>684</v>
      </c>
      <c r="H420" s="5" t="str">
        <f>VLOOKUP(LEFT(表1[[#This Row],[发货地址]],3),表3[],2,FALSE)</f>
        <v>东区</v>
      </c>
      <c r="I420" s="14">
        <f>PRODUCT(IF(表1[[#This Row],[销量（本）]]&lt;40,表1[[#This Row],[单价]],表1[[#This Row],[单价]]*0.93),表1[[#This Row],[销量（本）]])</f>
        <v>1837.2149999999999</v>
      </c>
    </row>
    <row r="421" spans="1:9" ht="15" x14ac:dyDescent="0.15">
      <c r="A421" s="10" t="s">
        <v>424</v>
      </c>
      <c r="B421" s="8">
        <v>41348</v>
      </c>
      <c r="C421" s="10" t="s">
        <v>3</v>
      </c>
      <c r="D421" s="5" t="s">
        <v>656</v>
      </c>
      <c r="E421" s="6">
        <f>VLOOKUP(表1[[#This Row],[图书名称]],表2[],2,FALSE)</f>
        <v>41.1</v>
      </c>
      <c r="F421" s="10">
        <v>28</v>
      </c>
      <c r="G421" s="5" t="s">
        <v>685</v>
      </c>
      <c r="H421" s="5" t="str">
        <f>VLOOKUP(LEFT(表1[[#This Row],[发货地址]],3),表3[],2,FALSE)</f>
        <v>北区</v>
      </c>
      <c r="I421" s="14">
        <f>PRODUCT(IF(表1[[#This Row],[销量（本）]]&lt;40,表1[[#This Row],[单价]],表1[[#This Row],[单价]]*0.93),表1[[#This Row],[销量（本）]])</f>
        <v>1150.8</v>
      </c>
    </row>
    <row r="422" spans="1:9" ht="15" x14ac:dyDescent="0.15">
      <c r="A422" s="10" t="s">
        <v>425</v>
      </c>
      <c r="B422" s="8">
        <v>41349</v>
      </c>
      <c r="C422" s="10" t="s">
        <v>2</v>
      </c>
      <c r="D422" s="5" t="s">
        <v>650</v>
      </c>
      <c r="E422" s="6">
        <f>VLOOKUP(表1[[#This Row],[图书名称]],表2[],2,FALSE)</f>
        <v>39.200000000000003</v>
      </c>
      <c r="F422" s="10">
        <v>7</v>
      </c>
      <c r="G422" s="5" t="s">
        <v>686</v>
      </c>
      <c r="H422" s="5" t="str">
        <f>VLOOKUP(LEFT(表1[[#This Row],[发货地址]],3),表3[],2,FALSE)</f>
        <v>南区</v>
      </c>
      <c r="I422" s="14">
        <f>PRODUCT(IF(表1[[#This Row],[销量（本）]]&lt;40,表1[[#This Row],[单价]],表1[[#This Row],[单价]]*0.93),表1[[#This Row],[销量（本）]])</f>
        <v>274.40000000000003</v>
      </c>
    </row>
    <row r="423" spans="1:9" ht="15" x14ac:dyDescent="0.15">
      <c r="A423" s="10" t="s">
        <v>426</v>
      </c>
      <c r="B423" s="8">
        <v>41349</v>
      </c>
      <c r="C423" s="10" t="s">
        <v>3</v>
      </c>
      <c r="D423" s="5" t="s">
        <v>644</v>
      </c>
      <c r="E423" s="6">
        <f>VLOOKUP(表1[[#This Row],[图书名称]],表2[],2,FALSE)</f>
        <v>41.3</v>
      </c>
      <c r="F423" s="10">
        <v>43</v>
      </c>
      <c r="G423" s="5" t="s">
        <v>687</v>
      </c>
      <c r="H423" s="5" t="str">
        <f>VLOOKUP(LEFT(表1[[#This Row],[发货地址]],3),表3[],2,FALSE)</f>
        <v>南区</v>
      </c>
      <c r="I423" s="14">
        <f>PRODUCT(IF(表1[[#This Row],[销量（本）]]&lt;40,表1[[#This Row],[单价]],表1[[#This Row],[单价]]*0.93),表1[[#This Row],[销量（本）]])</f>
        <v>1651.587</v>
      </c>
    </row>
    <row r="424" spans="1:9" ht="15" x14ac:dyDescent="0.15">
      <c r="A424" s="10" t="s">
        <v>427</v>
      </c>
      <c r="B424" s="8">
        <v>41352</v>
      </c>
      <c r="C424" s="10" t="s">
        <v>3</v>
      </c>
      <c r="D424" s="5" t="s">
        <v>655</v>
      </c>
      <c r="E424" s="6">
        <f>VLOOKUP(表1[[#This Row],[图书名称]],表2[],2,FALSE)</f>
        <v>43.9</v>
      </c>
      <c r="F424" s="10">
        <v>2</v>
      </c>
      <c r="G424" s="5" t="s">
        <v>688</v>
      </c>
      <c r="H424" s="5" t="str">
        <f>VLOOKUP(LEFT(表1[[#This Row],[发货地址]],3),表3[],2,FALSE)</f>
        <v>南区</v>
      </c>
      <c r="I424" s="14">
        <f>PRODUCT(IF(表1[[#This Row],[销量（本）]]&lt;40,表1[[#This Row],[单价]],表1[[#This Row],[单价]]*0.93),表1[[#This Row],[销量（本）]])</f>
        <v>87.8</v>
      </c>
    </row>
    <row r="425" spans="1:9" ht="15" x14ac:dyDescent="0.15">
      <c r="A425" s="10" t="s">
        <v>428</v>
      </c>
      <c r="B425" s="8">
        <v>41353</v>
      </c>
      <c r="C425" s="10" t="s">
        <v>2</v>
      </c>
      <c r="D425" s="5" t="s">
        <v>656</v>
      </c>
      <c r="E425" s="6">
        <f>VLOOKUP(表1[[#This Row],[图书名称]],表2[],2,FALSE)</f>
        <v>41.1</v>
      </c>
      <c r="F425" s="10">
        <v>50</v>
      </c>
      <c r="G425" s="5" t="s">
        <v>689</v>
      </c>
      <c r="H425" s="5" t="str">
        <f>VLOOKUP(LEFT(表1[[#This Row],[发货地址]],3),表3[],2,FALSE)</f>
        <v>东区</v>
      </c>
      <c r="I425" s="14">
        <f>PRODUCT(IF(表1[[#This Row],[销量（本）]]&lt;40,表1[[#This Row],[单价]],表1[[#This Row],[单价]]*0.93),表1[[#This Row],[销量（本）]])</f>
        <v>1911.1500000000003</v>
      </c>
    </row>
    <row r="426" spans="1:9" ht="15" x14ac:dyDescent="0.15">
      <c r="A426" s="10" t="s">
        <v>429</v>
      </c>
      <c r="B426" s="8">
        <v>41354</v>
      </c>
      <c r="C426" s="10" t="s">
        <v>3</v>
      </c>
      <c r="D426" s="5" t="s">
        <v>650</v>
      </c>
      <c r="E426" s="6">
        <f>VLOOKUP(表1[[#This Row],[图书名称]],表2[],2,FALSE)</f>
        <v>39.200000000000003</v>
      </c>
      <c r="F426" s="10">
        <v>7</v>
      </c>
      <c r="G426" s="5" t="s">
        <v>690</v>
      </c>
      <c r="H426" s="5" t="str">
        <f>VLOOKUP(LEFT(表1[[#This Row],[发货地址]],3),表3[],2,FALSE)</f>
        <v>北区</v>
      </c>
      <c r="I426" s="14">
        <f>PRODUCT(IF(表1[[#This Row],[销量（本）]]&lt;40,表1[[#This Row],[单价]],表1[[#This Row],[单价]]*0.93),表1[[#This Row],[销量（本）]])</f>
        <v>274.40000000000003</v>
      </c>
    </row>
    <row r="427" spans="1:9" ht="15" x14ac:dyDescent="0.15">
      <c r="A427" s="10" t="s">
        <v>430</v>
      </c>
      <c r="B427" s="8">
        <v>41354</v>
      </c>
      <c r="C427" s="10" t="s">
        <v>4</v>
      </c>
      <c r="D427" s="5" t="s">
        <v>666</v>
      </c>
      <c r="E427" s="6">
        <f>VLOOKUP(表1[[#This Row],[图书名称]],表2[],2,FALSE)</f>
        <v>36.299999999999997</v>
      </c>
      <c r="F427" s="10">
        <v>12</v>
      </c>
      <c r="G427" s="5" t="s">
        <v>691</v>
      </c>
      <c r="H427" s="5" t="str">
        <f>VLOOKUP(LEFT(表1[[#This Row],[发货地址]],3),表3[],2,FALSE)</f>
        <v>北区</v>
      </c>
      <c r="I427" s="14">
        <f>PRODUCT(IF(表1[[#This Row],[销量（本）]]&lt;40,表1[[#This Row],[单价]],表1[[#This Row],[单价]]*0.93),表1[[#This Row],[销量（本）]])</f>
        <v>435.59999999999997</v>
      </c>
    </row>
    <row r="428" spans="1:9" ht="15" x14ac:dyDescent="0.15">
      <c r="A428" s="10" t="s">
        <v>431</v>
      </c>
      <c r="B428" s="8">
        <v>41355</v>
      </c>
      <c r="C428" s="10" t="s">
        <v>3</v>
      </c>
      <c r="D428" s="5" t="s">
        <v>651</v>
      </c>
      <c r="E428" s="6">
        <f>VLOOKUP(表1[[#This Row],[图书名称]],表2[],2,FALSE)</f>
        <v>34.9</v>
      </c>
      <c r="F428" s="10">
        <v>4</v>
      </c>
      <c r="G428" s="5" t="s">
        <v>692</v>
      </c>
      <c r="H428" s="5" t="str">
        <f>VLOOKUP(LEFT(表1[[#This Row],[发货地址]],3),表3[],2,FALSE)</f>
        <v>南区</v>
      </c>
      <c r="I428" s="14">
        <f>PRODUCT(IF(表1[[#This Row],[销量（本）]]&lt;40,表1[[#This Row],[单价]],表1[[#This Row],[单价]]*0.93),表1[[#This Row],[销量（本）]])</f>
        <v>139.6</v>
      </c>
    </row>
    <row r="429" spans="1:9" ht="15" x14ac:dyDescent="0.15">
      <c r="A429" s="10" t="s">
        <v>432</v>
      </c>
      <c r="B429" s="8">
        <v>41355</v>
      </c>
      <c r="C429" s="10" t="s">
        <v>3</v>
      </c>
      <c r="D429" s="5" t="s">
        <v>652</v>
      </c>
      <c r="E429" s="6">
        <f>VLOOKUP(表1[[#This Row],[图书名称]],表2[],2,FALSE)</f>
        <v>40.5</v>
      </c>
      <c r="F429" s="10">
        <v>30</v>
      </c>
      <c r="G429" s="5" t="s">
        <v>788</v>
      </c>
      <c r="H429" s="5" t="str">
        <f>VLOOKUP(LEFT(表1[[#This Row],[发货地址]],3),表3[],2,FALSE)</f>
        <v>北区</v>
      </c>
      <c r="I429" s="14">
        <f>PRODUCT(IF(表1[[#This Row],[销量（本）]]&lt;40,表1[[#This Row],[单价]],表1[[#This Row],[单价]]*0.93),表1[[#This Row],[销量（本）]])</f>
        <v>1215</v>
      </c>
    </row>
    <row r="430" spans="1:9" ht="15" x14ac:dyDescent="0.15">
      <c r="A430" s="10" t="s">
        <v>433</v>
      </c>
      <c r="B430" s="8">
        <v>41356</v>
      </c>
      <c r="C430" s="10" t="s">
        <v>3</v>
      </c>
      <c r="D430" s="5" t="s">
        <v>653</v>
      </c>
      <c r="E430" s="6">
        <f>VLOOKUP(表1[[#This Row],[图书名称]],表2[],2,FALSE)</f>
        <v>44.5</v>
      </c>
      <c r="F430" s="10">
        <v>24</v>
      </c>
      <c r="G430" s="5" t="s">
        <v>693</v>
      </c>
      <c r="H430" s="5" t="str">
        <f>VLOOKUP(LEFT(表1[[#This Row],[发货地址]],3),表3[],2,FALSE)</f>
        <v>西区</v>
      </c>
      <c r="I430" s="14">
        <f>PRODUCT(IF(表1[[#This Row],[销量（本）]]&lt;40,表1[[#This Row],[单价]],表1[[#This Row],[单价]]*0.93),表1[[#This Row],[销量（本）]])</f>
        <v>1068</v>
      </c>
    </row>
    <row r="431" spans="1:9" ht="15" x14ac:dyDescent="0.15">
      <c r="A431" s="10" t="s">
        <v>434</v>
      </c>
      <c r="B431" s="8">
        <v>41356</v>
      </c>
      <c r="C431" s="10" t="s">
        <v>3</v>
      </c>
      <c r="D431" s="5" t="s">
        <v>657</v>
      </c>
      <c r="E431" s="6">
        <f>VLOOKUP(表1[[#This Row],[图书名称]],表2[],2,FALSE)</f>
        <v>37.799999999999997</v>
      </c>
      <c r="F431" s="10">
        <v>6</v>
      </c>
      <c r="G431" s="5" t="s">
        <v>694</v>
      </c>
      <c r="H431" s="5" t="str">
        <f>VLOOKUP(LEFT(表1[[#This Row],[发货地址]],3),表3[],2,FALSE)</f>
        <v>北区</v>
      </c>
      <c r="I431" s="14">
        <f>PRODUCT(IF(表1[[#This Row],[销量（本）]]&lt;40,表1[[#This Row],[单价]],表1[[#This Row],[单价]]*0.93),表1[[#This Row],[销量（本）]])</f>
        <v>226.79999999999998</v>
      </c>
    </row>
    <row r="432" spans="1:9" ht="15" x14ac:dyDescent="0.15">
      <c r="A432" s="10" t="s">
        <v>435</v>
      </c>
      <c r="B432" s="8">
        <v>41360</v>
      </c>
      <c r="C432" s="10" t="s">
        <v>4</v>
      </c>
      <c r="D432" s="5" t="s">
        <v>645</v>
      </c>
      <c r="E432" s="6">
        <f>VLOOKUP(表1[[#This Row],[图书名称]],表2[],2,FALSE)</f>
        <v>42.5</v>
      </c>
      <c r="F432" s="10">
        <v>26</v>
      </c>
      <c r="G432" s="5" t="s">
        <v>695</v>
      </c>
      <c r="H432" s="5" t="str">
        <f>VLOOKUP(LEFT(表1[[#This Row],[发货地址]],3),表3[],2,FALSE)</f>
        <v>东区</v>
      </c>
      <c r="I432" s="14">
        <f>PRODUCT(IF(表1[[#This Row],[销量（本）]]&lt;40,表1[[#This Row],[单价]],表1[[#This Row],[单价]]*0.93),表1[[#This Row],[销量（本）]])</f>
        <v>1105</v>
      </c>
    </row>
    <row r="433" spans="1:9" ht="15" x14ac:dyDescent="0.15">
      <c r="A433" s="10" t="s">
        <v>436</v>
      </c>
      <c r="B433" s="8">
        <v>41360</v>
      </c>
      <c r="C433" s="10" t="s">
        <v>4</v>
      </c>
      <c r="D433" s="5" t="s">
        <v>646</v>
      </c>
      <c r="E433" s="6">
        <f>VLOOKUP(表1[[#This Row],[图书名称]],表2[],2,FALSE)</f>
        <v>39.4</v>
      </c>
      <c r="F433" s="10">
        <v>21</v>
      </c>
      <c r="G433" s="5" t="s">
        <v>696</v>
      </c>
      <c r="H433" s="5" t="str">
        <f>VLOOKUP(LEFT(表1[[#This Row],[发货地址]],3),表3[],2,FALSE)</f>
        <v>东区</v>
      </c>
      <c r="I433" s="14">
        <f>PRODUCT(IF(表1[[#This Row],[销量（本）]]&lt;40,表1[[#This Row],[单价]],表1[[#This Row],[单价]]*0.93),表1[[#This Row],[销量（本）]])</f>
        <v>827.4</v>
      </c>
    </row>
    <row r="434" spans="1:9" ht="15" x14ac:dyDescent="0.15">
      <c r="A434" s="10" t="s">
        <v>437</v>
      </c>
      <c r="B434" s="8">
        <v>41361</v>
      </c>
      <c r="C434" s="10" t="s">
        <v>4</v>
      </c>
      <c r="D434" s="5" t="s">
        <v>654</v>
      </c>
      <c r="E434" s="6">
        <f>VLOOKUP(表1[[#This Row],[图书名称]],表2[],2,FALSE)</f>
        <v>36.799999999999997</v>
      </c>
      <c r="F434" s="10">
        <v>18</v>
      </c>
      <c r="G434" s="5" t="s">
        <v>697</v>
      </c>
      <c r="H434" s="5" t="str">
        <f>VLOOKUP(LEFT(表1[[#This Row],[发货地址]],3),表3[],2,FALSE)</f>
        <v>北区</v>
      </c>
      <c r="I434" s="14">
        <f>PRODUCT(IF(表1[[#This Row],[销量（本）]]&lt;40,表1[[#This Row],[单价]],表1[[#This Row],[单价]]*0.93),表1[[#This Row],[销量（本）]])</f>
        <v>662.4</v>
      </c>
    </row>
    <row r="435" spans="1:9" ht="15" x14ac:dyDescent="0.15">
      <c r="A435" s="10" t="s">
        <v>438</v>
      </c>
      <c r="B435" s="8">
        <v>41361</v>
      </c>
      <c r="C435" s="10" t="s">
        <v>3</v>
      </c>
      <c r="D435" s="5" t="s">
        <v>658</v>
      </c>
      <c r="E435" s="6">
        <f>VLOOKUP(表1[[#This Row],[图书名称]],表2[],2,FALSE)</f>
        <v>43.2</v>
      </c>
      <c r="F435" s="10">
        <v>20</v>
      </c>
      <c r="G435" s="5" t="s">
        <v>698</v>
      </c>
      <c r="H435" s="5" t="str">
        <f>VLOOKUP(LEFT(表1[[#This Row],[发货地址]],3),表3[],2,FALSE)</f>
        <v>北区</v>
      </c>
      <c r="I435" s="14">
        <f>PRODUCT(IF(表1[[#This Row],[销量（本）]]&lt;40,表1[[#This Row],[单价]],表1[[#This Row],[单价]]*0.93),表1[[#This Row],[销量（本）]])</f>
        <v>864</v>
      </c>
    </row>
    <row r="436" spans="1:9" ht="15" x14ac:dyDescent="0.15">
      <c r="A436" s="10" t="s">
        <v>439</v>
      </c>
      <c r="B436" s="8">
        <v>41362</v>
      </c>
      <c r="C436" s="10" t="s">
        <v>3</v>
      </c>
      <c r="D436" s="5" t="s">
        <v>647</v>
      </c>
      <c r="E436" s="6">
        <f>VLOOKUP(表1[[#This Row],[图书名称]],表2[],2,FALSE)</f>
        <v>39.799999999999997</v>
      </c>
      <c r="F436" s="10">
        <v>50</v>
      </c>
      <c r="G436" s="5" t="s">
        <v>699</v>
      </c>
      <c r="H436" s="5" t="str">
        <f>VLOOKUP(LEFT(表1[[#This Row],[发货地址]],3),表3[],2,FALSE)</f>
        <v>北区</v>
      </c>
      <c r="I436" s="14">
        <f>PRODUCT(IF(表1[[#This Row],[销量（本）]]&lt;40,表1[[#This Row],[单价]],表1[[#This Row],[单价]]*0.93),表1[[#This Row],[销量（本）]])</f>
        <v>1850.6999999999998</v>
      </c>
    </row>
    <row r="437" spans="1:9" ht="15" x14ac:dyDescent="0.15">
      <c r="A437" s="10" t="s">
        <v>440</v>
      </c>
      <c r="B437" s="8">
        <v>41363</v>
      </c>
      <c r="C437" s="10" t="s">
        <v>4</v>
      </c>
      <c r="D437" s="5" t="s">
        <v>648</v>
      </c>
      <c r="E437" s="6">
        <f>VLOOKUP(表1[[#This Row],[图书名称]],表2[],2,FALSE)</f>
        <v>40.6</v>
      </c>
      <c r="F437" s="10">
        <v>45</v>
      </c>
      <c r="G437" s="5" t="s">
        <v>700</v>
      </c>
      <c r="H437" s="5" t="str">
        <f>VLOOKUP(LEFT(表1[[#This Row],[发货地址]],3),表3[],2,FALSE)</f>
        <v>南区</v>
      </c>
      <c r="I437" s="14">
        <f>PRODUCT(IF(表1[[#This Row],[销量（本）]]&lt;40,表1[[#This Row],[单价]],表1[[#This Row],[单价]]*0.93),表1[[#This Row],[销量（本）]])</f>
        <v>1699.1100000000001</v>
      </c>
    </row>
    <row r="438" spans="1:9" ht="15" x14ac:dyDescent="0.15">
      <c r="A438" s="10" t="s">
        <v>441</v>
      </c>
      <c r="B438" s="8">
        <v>41364</v>
      </c>
      <c r="C438" s="10" t="s">
        <v>4</v>
      </c>
      <c r="D438" s="5" t="s">
        <v>649</v>
      </c>
      <c r="E438" s="6">
        <f>VLOOKUP(表1[[#This Row],[图书名称]],表2[],2,FALSE)</f>
        <v>38.6</v>
      </c>
      <c r="F438" s="10">
        <v>4</v>
      </c>
      <c r="G438" s="5" t="s">
        <v>701</v>
      </c>
      <c r="H438" s="5" t="str">
        <f>VLOOKUP(LEFT(表1[[#This Row],[发货地址]],3),表3[],2,FALSE)</f>
        <v>南区</v>
      </c>
      <c r="I438" s="14">
        <f>PRODUCT(IF(表1[[#This Row],[销量（本）]]&lt;40,表1[[#This Row],[单价]],表1[[#This Row],[单价]]*0.93),表1[[#This Row],[销量（本）]])</f>
        <v>154.4</v>
      </c>
    </row>
    <row r="439" spans="1:9" ht="15" x14ac:dyDescent="0.15">
      <c r="A439" s="10" t="s">
        <v>442</v>
      </c>
      <c r="B439" s="8">
        <v>41367</v>
      </c>
      <c r="C439" s="10" t="s">
        <v>4</v>
      </c>
      <c r="D439" s="5" t="s">
        <v>659</v>
      </c>
      <c r="E439" s="6">
        <f>VLOOKUP(表1[[#This Row],[图书名称]],表2[],2,FALSE)</f>
        <v>39.299999999999997</v>
      </c>
      <c r="F439" s="10">
        <v>21</v>
      </c>
      <c r="G439" s="5" t="s">
        <v>702</v>
      </c>
      <c r="H439" s="5" t="str">
        <f>VLOOKUP(LEFT(表1[[#This Row],[发货地址]],3),表3[],2,FALSE)</f>
        <v>北区</v>
      </c>
      <c r="I439" s="14">
        <f>PRODUCT(IF(表1[[#This Row],[销量（本）]]&lt;40,表1[[#This Row],[单价]],表1[[#This Row],[单价]]*0.93),表1[[#This Row],[销量（本）]])</f>
        <v>825.3</v>
      </c>
    </row>
    <row r="440" spans="1:9" ht="15" x14ac:dyDescent="0.15">
      <c r="A440" s="10" t="s">
        <v>443</v>
      </c>
      <c r="B440" s="8">
        <v>41367</v>
      </c>
      <c r="C440" s="10" t="s">
        <v>4</v>
      </c>
      <c r="D440" s="5" t="s">
        <v>644</v>
      </c>
      <c r="E440" s="6">
        <f>VLOOKUP(表1[[#This Row],[图书名称]],表2[],2,FALSE)</f>
        <v>41.3</v>
      </c>
      <c r="F440" s="10">
        <v>16</v>
      </c>
      <c r="G440" s="5" t="s">
        <v>703</v>
      </c>
      <c r="H440" s="5" t="str">
        <f>VLOOKUP(LEFT(表1[[#This Row],[发货地址]],3),表3[],2,FALSE)</f>
        <v>北区</v>
      </c>
      <c r="I440" s="14">
        <f>PRODUCT(IF(表1[[#This Row],[销量（本）]]&lt;40,表1[[#This Row],[单价]],表1[[#This Row],[单价]]*0.93),表1[[#This Row],[销量（本）]])</f>
        <v>660.8</v>
      </c>
    </row>
    <row r="441" spans="1:9" ht="15" x14ac:dyDescent="0.15">
      <c r="A441" s="10" t="s">
        <v>444</v>
      </c>
      <c r="B441" s="8">
        <v>41368</v>
      </c>
      <c r="C441" s="10" t="s">
        <v>4</v>
      </c>
      <c r="D441" s="5" t="s">
        <v>655</v>
      </c>
      <c r="E441" s="6">
        <f>VLOOKUP(表1[[#This Row],[图书名称]],表2[],2,FALSE)</f>
        <v>43.9</v>
      </c>
      <c r="F441" s="10">
        <v>45</v>
      </c>
      <c r="G441" s="5" t="s">
        <v>704</v>
      </c>
      <c r="H441" s="5" t="str">
        <f>VLOOKUP(LEFT(表1[[#This Row],[发货地址]],3),表3[],2,FALSE)</f>
        <v>北区</v>
      </c>
      <c r="I441" s="14">
        <f>PRODUCT(IF(表1[[#This Row],[销量（本）]]&lt;40,表1[[#This Row],[单价]],表1[[#This Row],[单价]]*0.93),表1[[#This Row],[销量（本）]])</f>
        <v>1837.2149999999999</v>
      </c>
    </row>
    <row r="442" spans="1:9" ht="15" x14ac:dyDescent="0.15">
      <c r="A442" s="10" t="s">
        <v>445</v>
      </c>
      <c r="B442" s="8">
        <v>41369</v>
      </c>
      <c r="C442" s="10" t="s">
        <v>4</v>
      </c>
      <c r="D442" s="5" t="s">
        <v>656</v>
      </c>
      <c r="E442" s="6">
        <f>VLOOKUP(表1[[#This Row],[图书名称]],表2[],2,FALSE)</f>
        <v>41.1</v>
      </c>
      <c r="F442" s="10">
        <v>14</v>
      </c>
      <c r="G442" s="5" t="s">
        <v>705</v>
      </c>
      <c r="H442" s="5" t="str">
        <f>VLOOKUP(LEFT(表1[[#This Row],[发货地址]],3),表3[],2,FALSE)</f>
        <v>东区</v>
      </c>
      <c r="I442" s="14">
        <f>PRODUCT(IF(表1[[#This Row],[销量（本）]]&lt;40,表1[[#This Row],[单价]],表1[[#This Row],[单价]]*0.93),表1[[#This Row],[销量（本）]])</f>
        <v>575.4</v>
      </c>
    </row>
    <row r="443" spans="1:9" ht="15" x14ac:dyDescent="0.15">
      <c r="A443" s="10" t="s">
        <v>446</v>
      </c>
      <c r="B443" s="8">
        <v>41370</v>
      </c>
      <c r="C443" s="10" t="s">
        <v>2</v>
      </c>
      <c r="D443" s="5" t="s">
        <v>650</v>
      </c>
      <c r="E443" s="6">
        <f>VLOOKUP(表1[[#This Row],[图书名称]],表2[],2,FALSE)</f>
        <v>39.200000000000003</v>
      </c>
      <c r="F443" s="10">
        <v>48</v>
      </c>
      <c r="G443" s="5" t="s">
        <v>706</v>
      </c>
      <c r="H443" s="5" t="str">
        <f>VLOOKUP(LEFT(表1[[#This Row],[发货地址]],3),表3[],2,FALSE)</f>
        <v>东区</v>
      </c>
      <c r="I443" s="14">
        <f>PRODUCT(IF(表1[[#This Row],[销量（本）]]&lt;40,表1[[#This Row],[单价]],表1[[#This Row],[单价]]*0.93),表1[[#This Row],[销量（本）]])</f>
        <v>1749.8880000000001</v>
      </c>
    </row>
    <row r="444" spans="1:9" ht="15" x14ac:dyDescent="0.15">
      <c r="A444" s="10" t="s">
        <v>447</v>
      </c>
      <c r="B444" s="8">
        <v>41371</v>
      </c>
      <c r="C444" s="10" t="s">
        <v>3</v>
      </c>
      <c r="D444" s="5" t="s">
        <v>666</v>
      </c>
      <c r="E444" s="6">
        <f>VLOOKUP(表1[[#This Row],[图书名称]],表2[],2,FALSE)</f>
        <v>36.299999999999997</v>
      </c>
      <c r="F444" s="10">
        <v>49</v>
      </c>
      <c r="G444" s="5" t="s">
        <v>707</v>
      </c>
      <c r="H444" s="5" t="str">
        <f>VLOOKUP(LEFT(表1[[#This Row],[发货地址]],3),表3[],2,FALSE)</f>
        <v>西区</v>
      </c>
      <c r="I444" s="14">
        <f>PRODUCT(IF(表1[[#This Row],[销量（本）]]&lt;40,表1[[#This Row],[单价]],表1[[#This Row],[单价]]*0.93),表1[[#This Row],[销量（本）]])</f>
        <v>1654.191</v>
      </c>
    </row>
    <row r="445" spans="1:9" ht="15" x14ac:dyDescent="0.15">
      <c r="A445" s="10" t="s">
        <v>448</v>
      </c>
      <c r="B445" s="8">
        <v>41373</v>
      </c>
      <c r="C445" s="10" t="s">
        <v>2</v>
      </c>
      <c r="D445" s="5" t="s">
        <v>651</v>
      </c>
      <c r="E445" s="6">
        <f>VLOOKUP(表1[[#This Row],[图书名称]],表2[],2,FALSE)</f>
        <v>34.9</v>
      </c>
      <c r="F445" s="10">
        <v>26</v>
      </c>
      <c r="G445" s="5" t="s">
        <v>708</v>
      </c>
      <c r="H445" s="5" t="str">
        <f>VLOOKUP(LEFT(表1[[#This Row],[发货地址]],3),表3[],2,FALSE)</f>
        <v>西区</v>
      </c>
      <c r="I445" s="14">
        <f>PRODUCT(IF(表1[[#This Row],[销量（本）]]&lt;40,表1[[#This Row],[单价]],表1[[#This Row],[单价]]*0.93),表1[[#This Row],[销量（本）]])</f>
        <v>907.4</v>
      </c>
    </row>
    <row r="446" spans="1:9" ht="15" x14ac:dyDescent="0.15">
      <c r="A446" s="10" t="s">
        <v>449</v>
      </c>
      <c r="B446" s="8">
        <v>41374</v>
      </c>
      <c r="C446" s="10" t="s">
        <v>3</v>
      </c>
      <c r="D446" s="5" t="s">
        <v>652</v>
      </c>
      <c r="E446" s="6">
        <f>VLOOKUP(表1[[#This Row],[图书名称]],表2[],2,FALSE)</f>
        <v>40.5</v>
      </c>
      <c r="F446" s="10">
        <v>44</v>
      </c>
      <c r="G446" s="5" t="s">
        <v>709</v>
      </c>
      <c r="H446" s="5" t="str">
        <f>VLOOKUP(LEFT(表1[[#This Row],[发货地址]],3),表3[],2,FALSE)</f>
        <v>东区</v>
      </c>
      <c r="I446" s="14">
        <f>PRODUCT(IF(表1[[#This Row],[销量（本）]]&lt;40,表1[[#This Row],[单价]],表1[[#This Row],[单价]]*0.93),表1[[#This Row],[销量（本）]])</f>
        <v>1657.26</v>
      </c>
    </row>
    <row r="447" spans="1:9" ht="15" x14ac:dyDescent="0.15">
      <c r="A447" s="10" t="s">
        <v>450</v>
      </c>
      <c r="B447" s="8">
        <v>41375</v>
      </c>
      <c r="C447" s="10" t="s">
        <v>2</v>
      </c>
      <c r="D447" s="5" t="s">
        <v>653</v>
      </c>
      <c r="E447" s="6">
        <f>VLOOKUP(表1[[#This Row],[图书名称]],表2[],2,FALSE)</f>
        <v>44.5</v>
      </c>
      <c r="F447" s="10">
        <v>8</v>
      </c>
      <c r="G447" s="5" t="s">
        <v>710</v>
      </c>
      <c r="H447" s="5" t="str">
        <f>VLOOKUP(LEFT(表1[[#This Row],[发货地址]],3),表3[],2,FALSE)</f>
        <v>西区</v>
      </c>
      <c r="I447" s="14">
        <f>PRODUCT(IF(表1[[#This Row],[销量（本）]]&lt;40,表1[[#This Row],[单价]],表1[[#This Row],[单价]]*0.93),表1[[#This Row],[销量（本）]])</f>
        <v>356</v>
      </c>
    </row>
    <row r="448" spans="1:9" ht="15" x14ac:dyDescent="0.15">
      <c r="A448" s="10" t="s">
        <v>451</v>
      </c>
      <c r="B448" s="8">
        <v>41376</v>
      </c>
      <c r="C448" s="10" t="s">
        <v>3</v>
      </c>
      <c r="D448" s="5" t="s">
        <v>657</v>
      </c>
      <c r="E448" s="6">
        <f>VLOOKUP(表1[[#This Row],[图书名称]],表2[],2,FALSE)</f>
        <v>37.799999999999997</v>
      </c>
      <c r="F448" s="10">
        <v>22</v>
      </c>
      <c r="G448" s="5" t="s">
        <v>711</v>
      </c>
      <c r="H448" s="5" t="str">
        <f>VLOOKUP(LEFT(表1[[#This Row],[发货地址]],3),表3[],2,FALSE)</f>
        <v>南区</v>
      </c>
      <c r="I448" s="14">
        <f>PRODUCT(IF(表1[[#This Row],[销量（本）]]&lt;40,表1[[#This Row],[单价]],表1[[#This Row],[单价]]*0.93),表1[[#This Row],[销量（本）]])</f>
        <v>831.59999999999991</v>
      </c>
    </row>
    <row r="449" spans="1:9" ht="15" x14ac:dyDescent="0.15">
      <c r="A449" s="10" t="s">
        <v>452</v>
      </c>
      <c r="B449" s="8">
        <v>41377</v>
      </c>
      <c r="C449" s="10" t="s">
        <v>3</v>
      </c>
      <c r="D449" s="5" t="s">
        <v>645</v>
      </c>
      <c r="E449" s="6">
        <f>VLOOKUP(表1[[#This Row],[图书名称]],表2[],2,FALSE)</f>
        <v>42.5</v>
      </c>
      <c r="F449" s="10">
        <v>36</v>
      </c>
      <c r="G449" s="5" t="s">
        <v>712</v>
      </c>
      <c r="H449" s="5" t="str">
        <f>VLOOKUP(LEFT(表1[[#This Row],[发货地址]],3),表3[],2,FALSE)</f>
        <v>南区</v>
      </c>
      <c r="I449" s="14">
        <f>PRODUCT(IF(表1[[#This Row],[销量（本）]]&lt;40,表1[[#This Row],[单价]],表1[[#This Row],[单价]]*0.93),表1[[#This Row],[销量（本）]])</f>
        <v>1530</v>
      </c>
    </row>
    <row r="450" spans="1:9" ht="15" x14ac:dyDescent="0.15">
      <c r="A450" s="10" t="s">
        <v>453</v>
      </c>
      <c r="B450" s="8">
        <v>41377</v>
      </c>
      <c r="C450" s="10" t="s">
        <v>2</v>
      </c>
      <c r="D450" s="5" t="s">
        <v>646</v>
      </c>
      <c r="E450" s="6">
        <f>VLOOKUP(表1[[#This Row],[图书名称]],表2[],2,FALSE)</f>
        <v>39.4</v>
      </c>
      <c r="F450" s="10">
        <v>32</v>
      </c>
      <c r="G450" s="5" t="s">
        <v>713</v>
      </c>
      <c r="H450" s="5" t="str">
        <f>VLOOKUP(LEFT(表1[[#This Row],[发货地址]],3),表3[],2,FALSE)</f>
        <v>北区</v>
      </c>
      <c r="I450" s="14">
        <f>PRODUCT(IF(表1[[#This Row],[销量（本）]]&lt;40,表1[[#This Row],[单价]],表1[[#This Row],[单价]]*0.93),表1[[#This Row],[销量（本）]])</f>
        <v>1260.8</v>
      </c>
    </row>
    <row r="451" spans="1:9" ht="15" x14ac:dyDescent="0.15">
      <c r="A451" s="10" t="s">
        <v>454</v>
      </c>
      <c r="B451" s="8">
        <v>41381</v>
      </c>
      <c r="C451" s="10" t="s">
        <v>2</v>
      </c>
      <c r="D451" s="5" t="s">
        <v>654</v>
      </c>
      <c r="E451" s="6">
        <f>VLOOKUP(表1[[#This Row],[图书名称]],表2[],2,FALSE)</f>
        <v>36.799999999999997</v>
      </c>
      <c r="F451" s="10">
        <v>21</v>
      </c>
      <c r="G451" s="5" t="s">
        <v>714</v>
      </c>
      <c r="H451" s="5" t="str">
        <f>VLOOKUP(LEFT(表1[[#This Row],[发货地址]],3),表3[],2,FALSE)</f>
        <v>东区</v>
      </c>
      <c r="I451" s="14">
        <f>PRODUCT(IF(表1[[#This Row],[销量（本）]]&lt;40,表1[[#This Row],[单价]],表1[[#This Row],[单价]]*0.93),表1[[#This Row],[销量（本）]])</f>
        <v>772.8</v>
      </c>
    </row>
    <row r="452" spans="1:9" ht="15" x14ac:dyDescent="0.15">
      <c r="A452" s="10" t="s">
        <v>455</v>
      </c>
      <c r="B452" s="8">
        <v>41383</v>
      </c>
      <c r="C452" s="10" t="s">
        <v>3</v>
      </c>
      <c r="D452" s="5" t="s">
        <v>658</v>
      </c>
      <c r="E452" s="6">
        <f>VLOOKUP(表1[[#This Row],[图书名称]],表2[],2,FALSE)</f>
        <v>43.2</v>
      </c>
      <c r="F452" s="10">
        <v>21</v>
      </c>
      <c r="G452" s="5" t="s">
        <v>715</v>
      </c>
      <c r="H452" s="5" t="str">
        <f>VLOOKUP(LEFT(表1[[#This Row],[发货地址]],3),表3[],2,FALSE)</f>
        <v>东区</v>
      </c>
      <c r="I452" s="14">
        <f>PRODUCT(IF(表1[[#This Row],[销量（本）]]&lt;40,表1[[#This Row],[单价]],表1[[#This Row],[单价]]*0.93),表1[[#This Row],[销量（本）]])</f>
        <v>907.2</v>
      </c>
    </row>
    <row r="453" spans="1:9" ht="15" x14ac:dyDescent="0.15">
      <c r="A453" s="10" t="s">
        <v>456</v>
      </c>
      <c r="B453" s="8">
        <v>41384</v>
      </c>
      <c r="C453" s="10" t="s">
        <v>3</v>
      </c>
      <c r="D453" s="5" t="s">
        <v>647</v>
      </c>
      <c r="E453" s="6">
        <f>VLOOKUP(表1[[#This Row],[图书名称]],表2[],2,FALSE)</f>
        <v>39.799999999999997</v>
      </c>
      <c r="F453" s="10">
        <v>25</v>
      </c>
      <c r="G453" s="5" t="s">
        <v>716</v>
      </c>
      <c r="H453" s="5" t="str">
        <f>VLOOKUP(LEFT(表1[[#This Row],[发货地址]],3),表3[],2,FALSE)</f>
        <v>北区</v>
      </c>
      <c r="I453" s="14">
        <f>PRODUCT(IF(表1[[#This Row],[销量（本）]]&lt;40,表1[[#This Row],[单价]],表1[[#This Row],[单价]]*0.93),表1[[#This Row],[销量（本）]])</f>
        <v>994.99999999999989</v>
      </c>
    </row>
    <row r="454" spans="1:9" ht="15" x14ac:dyDescent="0.15">
      <c r="A454" s="10" t="s">
        <v>457</v>
      </c>
      <c r="B454" s="8">
        <v>41385</v>
      </c>
      <c r="C454" s="10" t="s">
        <v>4</v>
      </c>
      <c r="D454" s="5" t="s">
        <v>648</v>
      </c>
      <c r="E454" s="6">
        <f>VLOOKUP(表1[[#This Row],[图书名称]],表2[],2,FALSE)</f>
        <v>40.6</v>
      </c>
      <c r="F454" s="10">
        <v>14</v>
      </c>
      <c r="G454" s="5" t="s">
        <v>717</v>
      </c>
      <c r="H454" s="5" t="str">
        <f>VLOOKUP(LEFT(表1[[#This Row],[发货地址]],3),表3[],2,FALSE)</f>
        <v>北区</v>
      </c>
      <c r="I454" s="14">
        <f>PRODUCT(IF(表1[[#This Row],[销量（本）]]&lt;40,表1[[#This Row],[单价]],表1[[#This Row],[单价]]*0.93),表1[[#This Row],[销量（本）]])</f>
        <v>568.4</v>
      </c>
    </row>
    <row r="455" spans="1:9" ht="15" x14ac:dyDescent="0.15">
      <c r="A455" s="10" t="s">
        <v>458</v>
      </c>
      <c r="B455" s="8">
        <v>41388</v>
      </c>
      <c r="C455" s="10" t="s">
        <v>2</v>
      </c>
      <c r="D455" s="5" t="s">
        <v>649</v>
      </c>
      <c r="E455" s="6">
        <f>VLOOKUP(表1[[#This Row],[图书名称]],表2[],2,FALSE)</f>
        <v>38.6</v>
      </c>
      <c r="F455" s="10">
        <v>27</v>
      </c>
      <c r="G455" s="5" t="s">
        <v>718</v>
      </c>
      <c r="H455" s="5" t="str">
        <f>VLOOKUP(LEFT(表1[[#This Row],[发货地址]],3),表3[],2,FALSE)</f>
        <v>北区</v>
      </c>
      <c r="I455" s="14">
        <f>PRODUCT(IF(表1[[#This Row],[销量（本）]]&lt;40,表1[[#This Row],[单价]],表1[[#This Row],[单价]]*0.93),表1[[#This Row],[销量（本）]])</f>
        <v>1042.2</v>
      </c>
    </row>
    <row r="456" spans="1:9" ht="15" x14ac:dyDescent="0.15">
      <c r="A456" s="10" t="s">
        <v>459</v>
      </c>
      <c r="B456" s="8">
        <v>41389</v>
      </c>
      <c r="C456" s="10" t="s">
        <v>4</v>
      </c>
      <c r="D456" s="5" t="s">
        <v>659</v>
      </c>
      <c r="E456" s="6">
        <f>VLOOKUP(表1[[#This Row],[图书名称]],表2[],2,FALSE)</f>
        <v>39.299999999999997</v>
      </c>
      <c r="F456" s="10">
        <v>2</v>
      </c>
      <c r="G456" s="5" t="s">
        <v>719</v>
      </c>
      <c r="H456" s="5" t="str">
        <f>VLOOKUP(LEFT(表1[[#This Row],[发货地址]],3),表3[],2,FALSE)</f>
        <v>东区</v>
      </c>
      <c r="I456" s="14">
        <f>PRODUCT(IF(表1[[#This Row],[销量（本）]]&lt;40,表1[[#This Row],[单价]],表1[[#This Row],[单价]]*0.93),表1[[#This Row],[销量（本）]])</f>
        <v>78.599999999999994</v>
      </c>
    </row>
    <row r="457" spans="1:9" ht="15" x14ac:dyDescent="0.15">
      <c r="A457" s="10" t="s">
        <v>460</v>
      </c>
      <c r="B457" s="8">
        <v>41389</v>
      </c>
      <c r="C457" s="10" t="s">
        <v>2</v>
      </c>
      <c r="D457" s="5" t="s">
        <v>652</v>
      </c>
      <c r="E457" s="6">
        <f>VLOOKUP(表1[[#This Row],[图书名称]],表2[],2,FALSE)</f>
        <v>40.5</v>
      </c>
      <c r="F457" s="10">
        <v>49</v>
      </c>
      <c r="G457" s="5" t="s">
        <v>720</v>
      </c>
      <c r="H457" s="5" t="str">
        <f>VLOOKUP(LEFT(表1[[#This Row],[发货地址]],3),表3[],2,FALSE)</f>
        <v>东区</v>
      </c>
      <c r="I457" s="14">
        <f>PRODUCT(IF(表1[[#This Row],[销量（本）]]&lt;40,表1[[#This Row],[单价]],表1[[#This Row],[单价]]*0.93),表1[[#This Row],[销量（本）]])</f>
        <v>1845.585</v>
      </c>
    </row>
    <row r="458" spans="1:9" ht="15" x14ac:dyDescent="0.15">
      <c r="A458" s="10" t="s">
        <v>461</v>
      </c>
      <c r="B458" s="8">
        <v>41390</v>
      </c>
      <c r="C458" s="10" t="s">
        <v>4</v>
      </c>
      <c r="D458" s="5" t="s">
        <v>653</v>
      </c>
      <c r="E458" s="6">
        <f>VLOOKUP(表1[[#This Row],[图书名称]],表2[],2,FALSE)</f>
        <v>44.5</v>
      </c>
      <c r="F458" s="10">
        <v>19</v>
      </c>
      <c r="G458" s="5" t="s">
        <v>721</v>
      </c>
      <c r="H458" s="5" t="str">
        <f>VLOOKUP(LEFT(表1[[#This Row],[发货地址]],3),表3[],2,FALSE)</f>
        <v>南区</v>
      </c>
      <c r="I458" s="14">
        <f>PRODUCT(IF(表1[[#This Row],[销量（本）]]&lt;40,表1[[#This Row],[单价]],表1[[#This Row],[单价]]*0.93),表1[[#This Row],[销量（本）]])</f>
        <v>845.5</v>
      </c>
    </row>
    <row r="459" spans="1:9" ht="15" x14ac:dyDescent="0.15">
      <c r="A459" s="10" t="s">
        <v>462</v>
      </c>
      <c r="B459" s="8">
        <v>41390</v>
      </c>
      <c r="C459" s="10" t="s">
        <v>2</v>
      </c>
      <c r="D459" s="5" t="s">
        <v>657</v>
      </c>
      <c r="E459" s="6">
        <f>VLOOKUP(表1[[#This Row],[图书名称]],表2[],2,FALSE)</f>
        <v>37.799999999999997</v>
      </c>
      <c r="F459" s="10">
        <v>23</v>
      </c>
      <c r="G459" s="5" t="s">
        <v>722</v>
      </c>
      <c r="H459" s="5" t="str">
        <f>VLOOKUP(LEFT(表1[[#This Row],[发货地址]],3),表3[],2,FALSE)</f>
        <v>北区</v>
      </c>
      <c r="I459" s="14">
        <f>PRODUCT(IF(表1[[#This Row],[销量（本）]]&lt;40,表1[[#This Row],[单价]],表1[[#This Row],[单价]]*0.93),表1[[#This Row],[销量（本）]])</f>
        <v>869.4</v>
      </c>
    </row>
    <row r="460" spans="1:9" ht="15" x14ac:dyDescent="0.15">
      <c r="A460" s="10" t="s">
        <v>463</v>
      </c>
      <c r="B460" s="8">
        <v>41392</v>
      </c>
      <c r="C460" s="10" t="s">
        <v>3</v>
      </c>
      <c r="D460" s="5" t="s">
        <v>645</v>
      </c>
      <c r="E460" s="6">
        <f>VLOOKUP(表1[[#This Row],[图书名称]],表2[],2,FALSE)</f>
        <v>42.5</v>
      </c>
      <c r="F460" s="10">
        <v>17</v>
      </c>
      <c r="G460" s="5" t="s">
        <v>723</v>
      </c>
      <c r="H460" s="5" t="str">
        <f>VLOOKUP(LEFT(表1[[#This Row],[发货地址]],3),表3[],2,FALSE)</f>
        <v>南区</v>
      </c>
      <c r="I460" s="14">
        <f>PRODUCT(IF(表1[[#This Row],[销量（本）]]&lt;40,表1[[#This Row],[单价]],表1[[#This Row],[单价]]*0.93),表1[[#This Row],[销量（本）]])</f>
        <v>722.5</v>
      </c>
    </row>
    <row r="461" spans="1:9" ht="15" x14ac:dyDescent="0.15">
      <c r="A461" s="10" t="s">
        <v>464</v>
      </c>
      <c r="B461" s="8">
        <v>41394</v>
      </c>
      <c r="C461" s="10" t="s">
        <v>2</v>
      </c>
      <c r="D461" s="5" t="s">
        <v>646</v>
      </c>
      <c r="E461" s="6">
        <f>VLOOKUP(表1[[#This Row],[图书名称]],表2[],2,FALSE)</f>
        <v>39.4</v>
      </c>
      <c r="F461" s="10">
        <v>40</v>
      </c>
      <c r="G461" s="5" t="s">
        <v>794</v>
      </c>
      <c r="H461" s="5" t="str">
        <f>VLOOKUP(LEFT(表1[[#This Row],[发货地址]],3),表3[],2,FALSE)</f>
        <v>北区</v>
      </c>
      <c r="I461" s="14">
        <f>PRODUCT(IF(表1[[#This Row],[销量（本）]]&lt;40,表1[[#This Row],[单价]],表1[[#This Row],[单价]]*0.93),表1[[#This Row],[销量（本）]])</f>
        <v>1465.68</v>
      </c>
    </row>
    <row r="462" spans="1:9" ht="15" x14ac:dyDescent="0.15">
      <c r="A462" s="10" t="s">
        <v>465</v>
      </c>
      <c r="B462" s="8">
        <v>41395</v>
      </c>
      <c r="C462" s="10" t="s">
        <v>3</v>
      </c>
      <c r="D462" s="5" t="s">
        <v>644</v>
      </c>
      <c r="E462" s="6">
        <f>VLOOKUP(表1[[#This Row],[图书名称]],表2[],2,FALSE)</f>
        <v>41.3</v>
      </c>
      <c r="F462" s="10">
        <v>48</v>
      </c>
      <c r="G462" s="5" t="s">
        <v>790</v>
      </c>
      <c r="H462" s="5" t="str">
        <f>VLOOKUP(LEFT(表1[[#This Row],[发货地址]],3),表3[],2,FALSE)</f>
        <v>东区</v>
      </c>
      <c r="I462" s="14">
        <f>PRODUCT(IF(表1[[#This Row],[销量（本）]]&lt;40,表1[[#This Row],[单价]],表1[[#This Row],[单价]]*0.93),表1[[#This Row],[销量（本）]])</f>
        <v>1843.6320000000001</v>
      </c>
    </row>
    <row r="463" spans="1:9" ht="15" x14ac:dyDescent="0.15">
      <c r="A463" s="10" t="s">
        <v>466</v>
      </c>
      <c r="B463" s="8">
        <v>41395</v>
      </c>
      <c r="C463" s="10" t="s">
        <v>2</v>
      </c>
      <c r="D463" s="5" t="s">
        <v>655</v>
      </c>
      <c r="E463" s="6">
        <f>VLOOKUP(表1[[#This Row],[图书名称]],表2[],2,FALSE)</f>
        <v>43.9</v>
      </c>
      <c r="F463" s="10">
        <v>5</v>
      </c>
      <c r="G463" s="5" t="s">
        <v>724</v>
      </c>
      <c r="H463" s="5" t="str">
        <f>VLOOKUP(LEFT(表1[[#This Row],[发货地址]],3),表3[],2,FALSE)</f>
        <v>北区</v>
      </c>
      <c r="I463" s="14">
        <f>PRODUCT(IF(表1[[#This Row],[销量（本）]]&lt;40,表1[[#This Row],[单价]],表1[[#This Row],[单价]]*0.93),表1[[#This Row],[销量（本）]])</f>
        <v>219.5</v>
      </c>
    </row>
    <row r="464" spans="1:9" ht="15" x14ac:dyDescent="0.15">
      <c r="A464" s="10" t="s">
        <v>467</v>
      </c>
      <c r="B464" s="8">
        <v>41396</v>
      </c>
      <c r="C464" s="10" t="s">
        <v>4</v>
      </c>
      <c r="D464" s="5" t="s">
        <v>656</v>
      </c>
      <c r="E464" s="6">
        <f>VLOOKUP(表1[[#This Row],[图书名称]],表2[],2,FALSE)</f>
        <v>41.1</v>
      </c>
      <c r="F464" s="10">
        <v>19</v>
      </c>
      <c r="G464" s="5" t="s">
        <v>725</v>
      </c>
      <c r="H464" s="5" t="str">
        <f>VLOOKUP(LEFT(表1[[#This Row],[发货地址]],3),表3[],2,FALSE)</f>
        <v>东区</v>
      </c>
      <c r="I464" s="14">
        <f>PRODUCT(IF(表1[[#This Row],[销量（本）]]&lt;40,表1[[#This Row],[单价]],表1[[#This Row],[单价]]*0.93),表1[[#This Row],[销量（本）]])</f>
        <v>780.9</v>
      </c>
    </row>
    <row r="465" spans="1:9" ht="15" x14ac:dyDescent="0.15">
      <c r="A465" s="10" t="s">
        <v>615</v>
      </c>
      <c r="B465" s="8">
        <v>41114</v>
      </c>
      <c r="C465" s="10" t="s">
        <v>3</v>
      </c>
      <c r="D465" s="5" t="s">
        <v>645</v>
      </c>
      <c r="E465" s="6">
        <f>VLOOKUP(表1[[#This Row],[图书名称]],表2[],2,FALSE)</f>
        <v>42.5</v>
      </c>
      <c r="F465" s="10">
        <v>20</v>
      </c>
      <c r="G465" s="5" t="s">
        <v>700</v>
      </c>
      <c r="H465" s="5" t="str">
        <f>VLOOKUP(LEFT(表1[[#This Row],[发货地址]],3),表3[],2,FALSE)</f>
        <v>南区</v>
      </c>
      <c r="I465" s="14">
        <f>PRODUCT(IF(表1[[#This Row],[销量（本）]]&lt;40,表1[[#This Row],[单价]],表1[[#This Row],[单价]]*0.93),表1[[#This Row],[销量（本）]])</f>
        <v>850</v>
      </c>
    </row>
    <row r="466" spans="1:9" ht="15" x14ac:dyDescent="0.15">
      <c r="A466" s="10" t="s">
        <v>468</v>
      </c>
      <c r="B466" s="8">
        <v>41396</v>
      </c>
      <c r="C466" s="10" t="s">
        <v>4</v>
      </c>
      <c r="D466" s="5" t="s">
        <v>650</v>
      </c>
      <c r="E466" s="6">
        <f>VLOOKUP(表1[[#This Row],[图书名称]],表2[],2,FALSE)</f>
        <v>39.200000000000003</v>
      </c>
      <c r="F466" s="10">
        <v>11</v>
      </c>
      <c r="G466" s="5" t="s">
        <v>726</v>
      </c>
      <c r="H466" s="5" t="str">
        <f>VLOOKUP(LEFT(表1[[#This Row],[发货地址]],3),表3[],2,FALSE)</f>
        <v>北区</v>
      </c>
      <c r="I466" s="14">
        <f>PRODUCT(IF(表1[[#This Row],[销量（本）]]&lt;40,表1[[#This Row],[单价]],表1[[#This Row],[单价]]*0.93),表1[[#This Row],[销量（本）]])</f>
        <v>431.20000000000005</v>
      </c>
    </row>
    <row r="467" spans="1:9" ht="15" x14ac:dyDescent="0.15">
      <c r="A467" s="10" t="s">
        <v>469</v>
      </c>
      <c r="B467" s="8">
        <v>41396</v>
      </c>
      <c r="C467" s="10" t="s">
        <v>3</v>
      </c>
      <c r="D467" s="5" t="s">
        <v>666</v>
      </c>
      <c r="E467" s="6">
        <f>VLOOKUP(表1[[#This Row],[图书名称]],表2[],2,FALSE)</f>
        <v>36.299999999999997</v>
      </c>
      <c r="F467" s="10">
        <v>62</v>
      </c>
      <c r="G467" s="5" t="s">
        <v>727</v>
      </c>
      <c r="H467" s="5" t="str">
        <f>VLOOKUP(LEFT(表1[[#This Row],[发货地址]],3),表3[],2,FALSE)</f>
        <v>西区</v>
      </c>
      <c r="I467" s="14">
        <f>PRODUCT(IF(表1[[#This Row],[销量（本）]]&lt;40,表1[[#This Row],[单价]],表1[[#This Row],[单价]]*0.93),表1[[#This Row],[销量（本）]])</f>
        <v>2093.058</v>
      </c>
    </row>
    <row r="468" spans="1:9" ht="15" x14ac:dyDescent="0.15">
      <c r="A468" s="10" t="s">
        <v>470</v>
      </c>
      <c r="B468" s="8">
        <v>41397</v>
      </c>
      <c r="C468" s="10" t="s">
        <v>4</v>
      </c>
      <c r="D468" s="5" t="s">
        <v>651</v>
      </c>
      <c r="E468" s="6">
        <f>VLOOKUP(表1[[#This Row],[图书名称]],表2[],2,FALSE)</f>
        <v>34.9</v>
      </c>
      <c r="F468" s="10">
        <v>23</v>
      </c>
      <c r="G468" s="5" t="s">
        <v>728</v>
      </c>
      <c r="H468" s="5" t="str">
        <f>VLOOKUP(LEFT(表1[[#This Row],[发货地址]],3),表3[],2,FALSE)</f>
        <v>东区</v>
      </c>
      <c r="I468" s="14">
        <f>PRODUCT(IF(表1[[#This Row],[销量（本）]]&lt;40,表1[[#This Row],[单价]],表1[[#This Row],[单价]]*0.93),表1[[#This Row],[销量（本）]])</f>
        <v>802.69999999999993</v>
      </c>
    </row>
    <row r="469" spans="1:9" ht="15" x14ac:dyDescent="0.15">
      <c r="A469" s="10" t="s">
        <v>471</v>
      </c>
      <c r="B469" s="8">
        <v>41397</v>
      </c>
      <c r="C469" s="10" t="s">
        <v>3</v>
      </c>
      <c r="D469" s="5" t="s">
        <v>652</v>
      </c>
      <c r="E469" s="6">
        <f>VLOOKUP(表1[[#This Row],[图书名称]],表2[],2,FALSE)</f>
        <v>40.5</v>
      </c>
      <c r="F469" s="10">
        <v>39</v>
      </c>
      <c r="G469" s="5" t="s">
        <v>729</v>
      </c>
      <c r="H469" s="5" t="str">
        <f>VLOOKUP(LEFT(表1[[#This Row],[发货地址]],3),表3[],2,FALSE)</f>
        <v>北区</v>
      </c>
      <c r="I469" s="14">
        <f>PRODUCT(IF(表1[[#This Row],[销量（本）]]&lt;40,表1[[#This Row],[单价]],表1[[#This Row],[单价]]*0.93),表1[[#This Row],[销量（本）]])</f>
        <v>1579.5</v>
      </c>
    </row>
    <row r="470" spans="1:9" ht="15" x14ac:dyDescent="0.15">
      <c r="A470" s="10" t="s">
        <v>472</v>
      </c>
      <c r="B470" s="8">
        <v>41398</v>
      </c>
      <c r="C470" s="10" t="s">
        <v>4</v>
      </c>
      <c r="D470" s="5" t="s">
        <v>653</v>
      </c>
      <c r="E470" s="6">
        <f>VLOOKUP(表1[[#This Row],[图书名称]],表2[],2,FALSE)</f>
        <v>44.5</v>
      </c>
      <c r="F470" s="10">
        <v>36</v>
      </c>
      <c r="G470" s="5" t="s">
        <v>730</v>
      </c>
      <c r="H470" s="5" t="str">
        <f>VLOOKUP(LEFT(表1[[#This Row],[发货地址]],3),表3[],2,FALSE)</f>
        <v>东区</v>
      </c>
      <c r="I470" s="14">
        <f>PRODUCT(IF(表1[[#This Row],[销量（本）]]&lt;40,表1[[#This Row],[单价]],表1[[#This Row],[单价]]*0.93),表1[[#This Row],[销量（本）]])</f>
        <v>1602</v>
      </c>
    </row>
    <row r="471" spans="1:9" ht="15" x14ac:dyDescent="0.15">
      <c r="A471" s="10" t="s">
        <v>473</v>
      </c>
      <c r="B471" s="8">
        <v>41401</v>
      </c>
      <c r="C471" s="10" t="s">
        <v>2</v>
      </c>
      <c r="D471" s="5" t="s">
        <v>657</v>
      </c>
      <c r="E471" s="6">
        <f>VLOOKUP(表1[[#This Row],[图书名称]],表2[],2,FALSE)</f>
        <v>37.799999999999997</v>
      </c>
      <c r="F471" s="10">
        <v>23</v>
      </c>
      <c r="G471" s="5" t="s">
        <v>731</v>
      </c>
      <c r="H471" s="5" t="str">
        <f>VLOOKUP(LEFT(表1[[#This Row],[发货地址]],3),表3[],2,FALSE)</f>
        <v>东区</v>
      </c>
      <c r="I471" s="14">
        <f>PRODUCT(IF(表1[[#This Row],[销量（本）]]&lt;40,表1[[#This Row],[单价]],表1[[#This Row],[单价]]*0.93),表1[[#This Row],[销量（本）]])</f>
        <v>869.4</v>
      </c>
    </row>
    <row r="472" spans="1:9" ht="15" x14ac:dyDescent="0.15">
      <c r="A472" s="10" t="s">
        <v>474</v>
      </c>
      <c r="B472" s="8">
        <v>41402</v>
      </c>
      <c r="C472" s="10" t="s">
        <v>4</v>
      </c>
      <c r="D472" s="5" t="s">
        <v>645</v>
      </c>
      <c r="E472" s="6">
        <f>VLOOKUP(表1[[#This Row],[图书名称]],表2[],2,FALSE)</f>
        <v>42.5</v>
      </c>
      <c r="F472" s="10">
        <v>44</v>
      </c>
      <c r="G472" s="5" t="s">
        <v>732</v>
      </c>
      <c r="H472" s="5" t="str">
        <f>VLOOKUP(LEFT(表1[[#This Row],[发货地址]],3),表3[],2,FALSE)</f>
        <v>北区</v>
      </c>
      <c r="I472" s="14">
        <f>PRODUCT(IF(表1[[#This Row],[销量（本）]]&lt;40,表1[[#This Row],[单价]],表1[[#This Row],[单价]]*0.93),表1[[#This Row],[销量（本）]])</f>
        <v>1739.1</v>
      </c>
    </row>
    <row r="473" spans="1:9" ht="15" x14ac:dyDescent="0.15">
      <c r="A473" s="10" t="s">
        <v>475</v>
      </c>
      <c r="B473" s="8">
        <v>41402</v>
      </c>
      <c r="C473" s="10" t="s">
        <v>2</v>
      </c>
      <c r="D473" s="5" t="s">
        <v>646</v>
      </c>
      <c r="E473" s="6">
        <f>VLOOKUP(表1[[#This Row],[图书名称]],表2[],2,FALSE)</f>
        <v>39.4</v>
      </c>
      <c r="F473" s="10">
        <v>47</v>
      </c>
      <c r="G473" s="5" t="s">
        <v>733</v>
      </c>
      <c r="H473" s="5" t="str">
        <f>VLOOKUP(LEFT(表1[[#This Row],[发货地址]],3),表3[],2,FALSE)</f>
        <v>南区</v>
      </c>
      <c r="I473" s="14">
        <f>PRODUCT(IF(表1[[#This Row],[销量（本）]]&lt;40,表1[[#This Row],[单价]],表1[[#This Row],[单价]]*0.93),表1[[#This Row],[销量（本）]])</f>
        <v>1722.1740000000002</v>
      </c>
    </row>
    <row r="474" spans="1:9" ht="15" x14ac:dyDescent="0.15">
      <c r="A474" s="10" t="s">
        <v>476</v>
      </c>
      <c r="B474" s="8">
        <v>41403</v>
      </c>
      <c r="C474" s="10" t="s">
        <v>2</v>
      </c>
      <c r="D474" s="5" t="s">
        <v>654</v>
      </c>
      <c r="E474" s="6">
        <f>VLOOKUP(表1[[#This Row],[图书名称]],表2[],2,FALSE)</f>
        <v>36.799999999999997</v>
      </c>
      <c r="F474" s="10">
        <v>32</v>
      </c>
      <c r="G474" s="5" t="s">
        <v>734</v>
      </c>
      <c r="H474" s="5" t="str">
        <f>VLOOKUP(LEFT(表1[[#This Row],[发货地址]],3),表3[],2,FALSE)</f>
        <v>北区</v>
      </c>
      <c r="I474" s="14">
        <f>PRODUCT(IF(表1[[#This Row],[销量（本）]]&lt;40,表1[[#This Row],[单价]],表1[[#This Row],[单价]]*0.93),表1[[#This Row],[销量（本）]])</f>
        <v>1177.5999999999999</v>
      </c>
    </row>
    <row r="475" spans="1:9" ht="15" x14ac:dyDescent="0.15">
      <c r="A475" s="10" t="s">
        <v>477</v>
      </c>
      <c r="B475" s="8">
        <v>41404</v>
      </c>
      <c r="C475" s="10" t="s">
        <v>2</v>
      </c>
      <c r="D475" s="5" t="s">
        <v>658</v>
      </c>
      <c r="E475" s="6">
        <f>VLOOKUP(表1[[#This Row],[图书名称]],表2[],2,FALSE)</f>
        <v>43.2</v>
      </c>
      <c r="F475" s="10">
        <v>41</v>
      </c>
      <c r="G475" s="5" t="s">
        <v>735</v>
      </c>
      <c r="H475" s="5" t="str">
        <f>VLOOKUP(LEFT(表1[[#This Row],[发货地址]],3),表3[],2,FALSE)</f>
        <v>南区</v>
      </c>
      <c r="I475" s="14">
        <f>PRODUCT(IF(表1[[#This Row],[销量（本）]]&lt;40,表1[[#This Row],[单价]],表1[[#This Row],[单价]]*0.93),表1[[#This Row],[销量（本）]])</f>
        <v>1647.2160000000001</v>
      </c>
    </row>
    <row r="476" spans="1:9" ht="15" x14ac:dyDescent="0.15">
      <c r="A476" s="10" t="s">
        <v>478</v>
      </c>
      <c r="B476" s="8">
        <v>41405</v>
      </c>
      <c r="C476" s="10" t="s">
        <v>3</v>
      </c>
      <c r="D476" s="5" t="s">
        <v>647</v>
      </c>
      <c r="E476" s="6">
        <f>VLOOKUP(表1[[#This Row],[图书名称]],表2[],2,FALSE)</f>
        <v>39.799999999999997</v>
      </c>
      <c r="F476" s="10">
        <v>43</v>
      </c>
      <c r="G476" s="5" t="s">
        <v>736</v>
      </c>
      <c r="H476" s="5" t="str">
        <f>VLOOKUP(LEFT(表1[[#This Row],[发货地址]],3),表3[],2,FALSE)</f>
        <v>东区</v>
      </c>
      <c r="I476" s="14">
        <f>PRODUCT(IF(表1[[#This Row],[销量（本）]]&lt;40,表1[[#This Row],[单价]],表1[[#This Row],[单价]]*0.93),表1[[#This Row],[销量（本）]])</f>
        <v>1591.6019999999999</v>
      </c>
    </row>
    <row r="477" spans="1:9" ht="15" x14ac:dyDescent="0.15">
      <c r="A477" s="10" t="s">
        <v>479</v>
      </c>
      <c r="B477" s="8">
        <v>41406</v>
      </c>
      <c r="C477" s="10" t="s">
        <v>3</v>
      </c>
      <c r="D477" s="5" t="s">
        <v>648</v>
      </c>
      <c r="E477" s="6">
        <f>VLOOKUP(表1[[#This Row],[图书名称]],表2[],2,FALSE)</f>
        <v>40.6</v>
      </c>
      <c r="F477" s="10">
        <v>49</v>
      </c>
      <c r="G477" s="5" t="s">
        <v>724</v>
      </c>
      <c r="H477" s="5" t="str">
        <f>VLOOKUP(LEFT(表1[[#This Row],[发货地址]],3),表3[],2,FALSE)</f>
        <v>北区</v>
      </c>
      <c r="I477" s="14">
        <f>PRODUCT(IF(表1[[#This Row],[销量（本）]]&lt;40,表1[[#This Row],[单价]],表1[[#This Row],[单价]]*0.93),表1[[#This Row],[销量（本）]])</f>
        <v>1850.1420000000001</v>
      </c>
    </row>
    <row r="478" spans="1:9" ht="15" x14ac:dyDescent="0.15">
      <c r="A478" s="10" t="s">
        <v>480</v>
      </c>
      <c r="B478" s="8">
        <v>41408</v>
      </c>
      <c r="C478" s="10" t="s">
        <v>3</v>
      </c>
      <c r="D478" s="5" t="s">
        <v>649</v>
      </c>
      <c r="E478" s="6">
        <f>VLOOKUP(表1[[#This Row],[图书名称]],表2[],2,FALSE)</f>
        <v>38.6</v>
      </c>
      <c r="F478" s="10">
        <v>39</v>
      </c>
      <c r="G478" s="5" t="s">
        <v>737</v>
      </c>
      <c r="H478" s="5" t="str">
        <f>VLOOKUP(LEFT(表1[[#This Row],[发货地址]],3),表3[],2,FALSE)</f>
        <v>北区</v>
      </c>
      <c r="I478" s="14">
        <f>PRODUCT(IF(表1[[#This Row],[销量（本）]]&lt;40,表1[[#This Row],[单价]],表1[[#This Row],[单价]]*0.93),表1[[#This Row],[销量（本）]])</f>
        <v>1505.4</v>
      </c>
    </row>
    <row r="479" spans="1:9" ht="15" x14ac:dyDescent="0.15">
      <c r="A479" s="10" t="s">
        <v>481</v>
      </c>
      <c r="B479" s="8">
        <v>41409</v>
      </c>
      <c r="C479" s="10" t="s">
        <v>3</v>
      </c>
      <c r="D479" s="5" t="s">
        <v>659</v>
      </c>
      <c r="E479" s="6">
        <f>VLOOKUP(表1[[#This Row],[图书名称]],表2[],2,FALSE)</f>
        <v>39.299999999999997</v>
      </c>
      <c r="F479" s="10">
        <v>7</v>
      </c>
      <c r="G479" s="5" t="s">
        <v>738</v>
      </c>
      <c r="H479" s="5" t="str">
        <f>VLOOKUP(LEFT(表1[[#This Row],[发货地址]],3),表3[],2,FALSE)</f>
        <v>北区</v>
      </c>
      <c r="I479" s="14">
        <f>PRODUCT(IF(表1[[#This Row],[销量（本）]]&lt;40,表1[[#This Row],[单价]],表1[[#This Row],[单价]]*0.93),表1[[#This Row],[销量（本）]])</f>
        <v>275.09999999999997</v>
      </c>
    </row>
    <row r="480" spans="1:9" ht="15" x14ac:dyDescent="0.15">
      <c r="A480" s="10" t="s">
        <v>482</v>
      </c>
      <c r="B480" s="8">
        <v>41410</v>
      </c>
      <c r="C480" s="10" t="s">
        <v>3</v>
      </c>
      <c r="D480" s="5" t="s">
        <v>652</v>
      </c>
      <c r="E480" s="6">
        <f>VLOOKUP(表1[[#This Row],[图书名称]],表2[],2,FALSE)</f>
        <v>40.5</v>
      </c>
      <c r="F480" s="10">
        <v>30</v>
      </c>
      <c r="G480" s="5" t="s">
        <v>739</v>
      </c>
      <c r="H480" s="5" t="str">
        <f>VLOOKUP(LEFT(表1[[#This Row],[发货地址]],3),表3[],2,FALSE)</f>
        <v>北区</v>
      </c>
      <c r="I480" s="14">
        <f>PRODUCT(IF(表1[[#This Row],[销量（本）]]&lt;40,表1[[#This Row],[单价]],表1[[#This Row],[单价]]*0.93),表1[[#This Row],[销量（本）]])</f>
        <v>1215</v>
      </c>
    </row>
    <row r="481" spans="1:9" ht="15" x14ac:dyDescent="0.15">
      <c r="A481" s="10" t="s">
        <v>483</v>
      </c>
      <c r="B481" s="8">
        <v>41410</v>
      </c>
      <c r="C481" s="10" t="s">
        <v>3</v>
      </c>
      <c r="D481" s="5" t="s">
        <v>653</v>
      </c>
      <c r="E481" s="6">
        <f>VLOOKUP(表1[[#This Row],[图书名称]],表2[],2,FALSE)</f>
        <v>44.5</v>
      </c>
      <c r="F481" s="10">
        <v>37</v>
      </c>
      <c r="G481" s="5" t="s">
        <v>740</v>
      </c>
      <c r="H481" s="5" t="str">
        <f>VLOOKUP(LEFT(表1[[#This Row],[发货地址]],3),表3[],2,FALSE)</f>
        <v>东区</v>
      </c>
      <c r="I481" s="14">
        <f>PRODUCT(IF(表1[[#This Row],[销量（本）]]&lt;40,表1[[#This Row],[单价]],表1[[#This Row],[单价]]*0.93),表1[[#This Row],[销量（本）]])</f>
        <v>1646.5</v>
      </c>
    </row>
    <row r="482" spans="1:9" ht="15" x14ac:dyDescent="0.15">
      <c r="A482" s="10" t="s">
        <v>484</v>
      </c>
      <c r="B482" s="8">
        <v>41411</v>
      </c>
      <c r="C482" s="10" t="s">
        <v>3</v>
      </c>
      <c r="D482" s="5" t="s">
        <v>657</v>
      </c>
      <c r="E482" s="6">
        <f>VLOOKUP(表1[[#This Row],[图书名称]],表2[],2,FALSE)</f>
        <v>37.799999999999997</v>
      </c>
      <c r="F482" s="10">
        <v>19</v>
      </c>
      <c r="G482" s="5" t="s">
        <v>741</v>
      </c>
      <c r="H482" s="5" t="str">
        <f>VLOOKUP(LEFT(表1[[#This Row],[发货地址]],3),表3[],2,FALSE)</f>
        <v>南区</v>
      </c>
      <c r="I482" s="14">
        <f>PRODUCT(IF(表1[[#This Row],[销量（本）]]&lt;40,表1[[#This Row],[单价]],表1[[#This Row],[单价]]*0.93),表1[[#This Row],[销量（本）]])</f>
        <v>718.19999999999993</v>
      </c>
    </row>
    <row r="483" spans="1:9" ht="15" x14ac:dyDescent="0.15">
      <c r="A483" s="10" t="s">
        <v>485</v>
      </c>
      <c r="B483" s="8">
        <v>41412</v>
      </c>
      <c r="C483" s="10" t="s">
        <v>3</v>
      </c>
      <c r="D483" s="5" t="s">
        <v>645</v>
      </c>
      <c r="E483" s="6">
        <f>VLOOKUP(表1[[#This Row],[图书名称]],表2[],2,FALSE)</f>
        <v>42.5</v>
      </c>
      <c r="F483" s="10">
        <v>37</v>
      </c>
      <c r="G483" s="5" t="s">
        <v>742</v>
      </c>
      <c r="H483" s="5" t="str">
        <f>VLOOKUP(LEFT(表1[[#This Row],[发货地址]],3),表3[],2,FALSE)</f>
        <v>东区</v>
      </c>
      <c r="I483" s="14">
        <f>PRODUCT(IF(表1[[#This Row],[销量（本）]]&lt;40,表1[[#This Row],[单价]],表1[[#This Row],[单价]]*0.93),表1[[#This Row],[销量（本）]])</f>
        <v>1572.5</v>
      </c>
    </row>
    <row r="484" spans="1:9" ht="15" x14ac:dyDescent="0.15">
      <c r="A484" s="10" t="s">
        <v>486</v>
      </c>
      <c r="B484" s="8">
        <v>41416</v>
      </c>
      <c r="C484" s="10" t="s">
        <v>4</v>
      </c>
      <c r="D484" s="5" t="s">
        <v>646</v>
      </c>
      <c r="E484" s="6">
        <f>VLOOKUP(表1[[#This Row],[图书名称]],表2[],2,FALSE)</f>
        <v>39.4</v>
      </c>
      <c r="F484" s="10">
        <v>42</v>
      </c>
      <c r="G484" s="5" t="s">
        <v>743</v>
      </c>
      <c r="H484" s="5" t="str">
        <f>VLOOKUP(LEFT(表1[[#This Row],[发货地址]],3),表3[],2,FALSE)</f>
        <v>南区</v>
      </c>
      <c r="I484" s="14">
        <f>PRODUCT(IF(表1[[#This Row],[销量（本）]]&lt;40,表1[[#This Row],[单价]],表1[[#This Row],[单价]]*0.93),表1[[#This Row],[销量（本）]])</f>
        <v>1538.9640000000002</v>
      </c>
    </row>
    <row r="485" spans="1:9" ht="15" x14ac:dyDescent="0.15">
      <c r="A485" s="10" t="s">
        <v>487</v>
      </c>
      <c r="B485" s="8">
        <v>41417</v>
      </c>
      <c r="C485" s="10" t="s">
        <v>4</v>
      </c>
      <c r="D485" s="5" t="s">
        <v>654</v>
      </c>
      <c r="E485" s="6">
        <f>VLOOKUP(表1[[#This Row],[图书名称]],表2[],2,FALSE)</f>
        <v>36.799999999999997</v>
      </c>
      <c r="F485" s="10">
        <v>7</v>
      </c>
      <c r="G485" s="5" t="s">
        <v>744</v>
      </c>
      <c r="H485" s="5" t="str">
        <f>VLOOKUP(LEFT(表1[[#This Row],[发货地址]],3),表3[],2,FALSE)</f>
        <v>东区</v>
      </c>
      <c r="I485" s="14">
        <f>PRODUCT(IF(表1[[#This Row],[销量（本）]]&lt;40,表1[[#This Row],[单价]],表1[[#This Row],[单价]]*0.93),表1[[#This Row],[销量（本）]])</f>
        <v>257.59999999999997</v>
      </c>
    </row>
    <row r="486" spans="1:9" ht="15" x14ac:dyDescent="0.15">
      <c r="A486" s="10" t="s">
        <v>488</v>
      </c>
      <c r="B486" s="8">
        <v>41417</v>
      </c>
      <c r="C486" s="10" t="s">
        <v>3</v>
      </c>
      <c r="D486" s="5" t="s">
        <v>658</v>
      </c>
      <c r="E486" s="6">
        <f>VLOOKUP(表1[[#This Row],[图书名称]],表2[],2,FALSE)</f>
        <v>43.2</v>
      </c>
      <c r="F486" s="10">
        <v>37</v>
      </c>
      <c r="G486" s="5" t="s">
        <v>745</v>
      </c>
      <c r="H486" s="5" t="str">
        <f>VLOOKUP(LEFT(表1[[#This Row],[发货地址]],3),表3[],2,FALSE)</f>
        <v>西区</v>
      </c>
      <c r="I486" s="14">
        <f>PRODUCT(IF(表1[[#This Row],[销量（本）]]&lt;40,表1[[#This Row],[单价]],表1[[#This Row],[单价]]*0.93),表1[[#This Row],[销量（本）]])</f>
        <v>1598.4</v>
      </c>
    </row>
    <row r="487" spans="1:9" ht="15" x14ac:dyDescent="0.15">
      <c r="A487" s="10" t="s">
        <v>489</v>
      </c>
      <c r="B487" s="8">
        <v>41418</v>
      </c>
      <c r="C487" s="10" t="s">
        <v>4</v>
      </c>
      <c r="D487" s="5" t="s">
        <v>647</v>
      </c>
      <c r="E487" s="6">
        <f>VLOOKUP(表1[[#This Row],[图书名称]],表2[],2,FALSE)</f>
        <v>39.799999999999997</v>
      </c>
      <c r="F487" s="10">
        <v>20</v>
      </c>
      <c r="G487" s="5" t="s">
        <v>746</v>
      </c>
      <c r="H487" s="5" t="str">
        <f>VLOOKUP(LEFT(表1[[#This Row],[发货地址]],3),表3[],2,FALSE)</f>
        <v>北区</v>
      </c>
      <c r="I487" s="14">
        <f>PRODUCT(IF(表1[[#This Row],[销量（本）]]&lt;40,表1[[#This Row],[单价]],表1[[#This Row],[单价]]*0.93),表1[[#This Row],[销量（本）]])</f>
        <v>796</v>
      </c>
    </row>
    <row r="488" spans="1:9" ht="15" x14ac:dyDescent="0.15">
      <c r="A488" s="10" t="s">
        <v>490</v>
      </c>
      <c r="B488" s="8">
        <v>41419</v>
      </c>
      <c r="C488" s="10" t="s">
        <v>4</v>
      </c>
      <c r="D488" s="5" t="s">
        <v>648</v>
      </c>
      <c r="E488" s="6">
        <f>VLOOKUP(表1[[#This Row],[图书名称]],表2[],2,FALSE)</f>
        <v>40.6</v>
      </c>
      <c r="F488" s="10">
        <v>44</v>
      </c>
      <c r="G488" s="5" t="s">
        <v>747</v>
      </c>
      <c r="H488" s="5" t="str">
        <f>VLOOKUP(LEFT(表1[[#This Row],[发货地址]],3),表3[],2,FALSE)</f>
        <v>东区</v>
      </c>
      <c r="I488" s="14">
        <f>PRODUCT(IF(表1[[#This Row],[销量（本）]]&lt;40,表1[[#This Row],[单价]],表1[[#This Row],[单价]]*0.93),表1[[#This Row],[销量（本）]])</f>
        <v>1661.3520000000001</v>
      </c>
    </row>
    <row r="489" spans="1:9" ht="15" x14ac:dyDescent="0.15">
      <c r="A489" s="10" t="s">
        <v>491</v>
      </c>
      <c r="B489" s="8">
        <v>41419</v>
      </c>
      <c r="C489" s="10" t="s">
        <v>4</v>
      </c>
      <c r="D489" s="5" t="s">
        <v>649</v>
      </c>
      <c r="E489" s="6">
        <f>VLOOKUP(表1[[#This Row],[图书名称]],表2[],2,FALSE)</f>
        <v>38.6</v>
      </c>
      <c r="F489" s="10">
        <v>25</v>
      </c>
      <c r="G489" s="5" t="s">
        <v>748</v>
      </c>
      <c r="H489" s="5" t="str">
        <f>VLOOKUP(LEFT(表1[[#This Row],[发货地址]],3),表3[],2,FALSE)</f>
        <v>东区</v>
      </c>
      <c r="I489" s="14">
        <f>PRODUCT(IF(表1[[#This Row],[销量（本）]]&lt;40,表1[[#This Row],[单价]],表1[[#This Row],[单价]]*0.93),表1[[#This Row],[销量（本）]])</f>
        <v>965</v>
      </c>
    </row>
    <row r="490" spans="1:9" ht="15" x14ac:dyDescent="0.15">
      <c r="A490" s="10" t="s">
        <v>492</v>
      </c>
      <c r="B490" s="8">
        <v>41420</v>
      </c>
      <c r="C490" s="10" t="s">
        <v>4</v>
      </c>
      <c r="D490" s="5" t="s">
        <v>659</v>
      </c>
      <c r="E490" s="6">
        <f>VLOOKUP(表1[[#This Row],[图书名称]],表2[],2,FALSE)</f>
        <v>39.299999999999997</v>
      </c>
      <c r="F490" s="10">
        <v>5</v>
      </c>
      <c r="G490" s="5" t="s">
        <v>749</v>
      </c>
      <c r="H490" s="5" t="str">
        <f>VLOOKUP(LEFT(表1[[#This Row],[发货地址]],3),表3[],2,FALSE)</f>
        <v>西区</v>
      </c>
      <c r="I490" s="14">
        <f>PRODUCT(IF(表1[[#This Row],[销量（本）]]&lt;40,表1[[#This Row],[单价]],表1[[#This Row],[单价]]*0.93),表1[[#This Row],[销量（本）]])</f>
        <v>196.5</v>
      </c>
    </row>
    <row r="491" spans="1:9" ht="15" x14ac:dyDescent="0.15">
      <c r="A491" s="10" t="s">
        <v>493</v>
      </c>
      <c r="B491" s="8">
        <v>41422</v>
      </c>
      <c r="C491" s="10" t="s">
        <v>4</v>
      </c>
      <c r="D491" s="5" t="s">
        <v>666</v>
      </c>
      <c r="E491" s="6">
        <f>VLOOKUP(表1[[#This Row],[图书名称]],表2[],2,FALSE)</f>
        <v>36.299999999999997</v>
      </c>
      <c r="F491" s="10">
        <v>48</v>
      </c>
      <c r="G491" s="5" t="s">
        <v>750</v>
      </c>
      <c r="H491" s="5" t="str">
        <f>VLOOKUP(LEFT(表1[[#This Row],[发货地址]],3),表3[],2,FALSE)</f>
        <v>东区</v>
      </c>
      <c r="I491" s="14">
        <f>PRODUCT(IF(表1[[#This Row],[销量（本）]]&lt;40,表1[[#This Row],[单价]],表1[[#This Row],[单价]]*0.93),表1[[#This Row],[销量（本）]])</f>
        <v>1620.432</v>
      </c>
    </row>
    <row r="492" spans="1:9" ht="15" x14ac:dyDescent="0.15">
      <c r="A492" s="10" t="s">
        <v>494</v>
      </c>
      <c r="B492" s="8">
        <v>41423</v>
      </c>
      <c r="C492" s="10" t="s">
        <v>4</v>
      </c>
      <c r="D492" s="5" t="s">
        <v>651</v>
      </c>
      <c r="E492" s="6">
        <f>VLOOKUP(表1[[#This Row],[图书名称]],表2[],2,FALSE)</f>
        <v>34.9</v>
      </c>
      <c r="F492" s="10">
        <v>7</v>
      </c>
      <c r="G492" s="5" t="s">
        <v>751</v>
      </c>
      <c r="H492" s="5" t="str">
        <f>VLOOKUP(LEFT(表1[[#This Row],[发货地址]],3),表3[],2,FALSE)</f>
        <v>北区</v>
      </c>
      <c r="I492" s="14">
        <f>PRODUCT(IF(表1[[#This Row],[销量（本）]]&lt;40,表1[[#This Row],[单价]],表1[[#This Row],[单价]]*0.93),表1[[#This Row],[销量（本）]])</f>
        <v>244.29999999999998</v>
      </c>
    </row>
    <row r="493" spans="1:9" ht="15" x14ac:dyDescent="0.15">
      <c r="A493" s="10" t="s">
        <v>495</v>
      </c>
      <c r="B493" s="8">
        <v>41423</v>
      </c>
      <c r="C493" s="10" t="s">
        <v>4</v>
      </c>
      <c r="D493" s="5" t="s">
        <v>652</v>
      </c>
      <c r="E493" s="6">
        <f>VLOOKUP(表1[[#This Row],[图书名称]],表2[],2,FALSE)</f>
        <v>40.5</v>
      </c>
      <c r="F493" s="10">
        <v>23</v>
      </c>
      <c r="G493" s="5" t="s">
        <v>752</v>
      </c>
      <c r="H493" s="5" t="str">
        <f>VLOOKUP(LEFT(表1[[#This Row],[发货地址]],3),表3[],2,FALSE)</f>
        <v>北区</v>
      </c>
      <c r="I493" s="14">
        <f>PRODUCT(IF(表1[[#This Row],[销量（本）]]&lt;40,表1[[#This Row],[单价]],表1[[#This Row],[单价]]*0.93),表1[[#This Row],[销量（本）]])</f>
        <v>931.5</v>
      </c>
    </row>
    <row r="494" spans="1:9" ht="15" x14ac:dyDescent="0.15">
      <c r="A494" s="10" t="s">
        <v>496</v>
      </c>
      <c r="B494" s="8">
        <v>41424</v>
      </c>
      <c r="C494" s="10" t="s">
        <v>3</v>
      </c>
      <c r="D494" s="5" t="s">
        <v>653</v>
      </c>
      <c r="E494" s="6">
        <f>VLOOKUP(表1[[#This Row],[图书名称]],表2[],2,FALSE)</f>
        <v>44.5</v>
      </c>
      <c r="F494" s="10">
        <v>26</v>
      </c>
      <c r="G494" s="5" t="s">
        <v>753</v>
      </c>
      <c r="H494" s="5" t="str">
        <f>VLOOKUP(LEFT(表1[[#This Row],[发货地址]],3),表3[],2,FALSE)</f>
        <v>北区</v>
      </c>
      <c r="I494" s="14">
        <f>PRODUCT(IF(表1[[#This Row],[销量（本）]]&lt;40,表1[[#This Row],[单价]],表1[[#This Row],[单价]]*0.93),表1[[#This Row],[销量（本）]])</f>
        <v>1157</v>
      </c>
    </row>
    <row r="495" spans="1:9" ht="15" x14ac:dyDescent="0.15">
      <c r="A495" s="10" t="s">
        <v>497</v>
      </c>
      <c r="B495" s="8">
        <v>41425</v>
      </c>
      <c r="C495" s="10" t="s">
        <v>2</v>
      </c>
      <c r="D495" s="5" t="s">
        <v>657</v>
      </c>
      <c r="E495" s="6">
        <f>VLOOKUP(表1[[#This Row],[图书名称]],表2[],2,FALSE)</f>
        <v>37.799999999999997</v>
      </c>
      <c r="F495" s="10">
        <v>27</v>
      </c>
      <c r="G495" s="5" t="s">
        <v>754</v>
      </c>
      <c r="H495" s="5" t="str">
        <f>VLOOKUP(LEFT(表1[[#This Row],[发货地址]],3),表3[],2,FALSE)</f>
        <v>西区</v>
      </c>
      <c r="I495" s="14">
        <f>PRODUCT(IF(表1[[#This Row],[销量（本）]]&lt;40,表1[[#This Row],[单价]],表1[[#This Row],[单价]]*0.93),表1[[#This Row],[销量（本）]])</f>
        <v>1020.5999999999999</v>
      </c>
    </row>
    <row r="496" spans="1:9" ht="15" x14ac:dyDescent="0.15">
      <c r="A496" s="10" t="s">
        <v>498</v>
      </c>
      <c r="B496" s="8">
        <v>41425</v>
      </c>
      <c r="C496" s="10" t="s">
        <v>3</v>
      </c>
      <c r="D496" s="5" t="s">
        <v>645</v>
      </c>
      <c r="E496" s="6">
        <f>VLOOKUP(表1[[#This Row],[图书名称]],表2[],2,FALSE)</f>
        <v>42.5</v>
      </c>
      <c r="F496" s="10">
        <v>30</v>
      </c>
      <c r="G496" s="5" t="s">
        <v>755</v>
      </c>
      <c r="H496" s="5" t="str">
        <f>VLOOKUP(LEFT(表1[[#This Row],[发货地址]],3),表3[],2,FALSE)</f>
        <v>东区</v>
      </c>
      <c r="I496" s="14">
        <f>PRODUCT(IF(表1[[#This Row],[销量（本）]]&lt;40,表1[[#This Row],[单价]],表1[[#This Row],[单价]]*0.93),表1[[#This Row],[销量（本）]])</f>
        <v>1275</v>
      </c>
    </row>
    <row r="497" spans="1:9" ht="15" x14ac:dyDescent="0.15">
      <c r="A497" s="10" t="s">
        <v>499</v>
      </c>
      <c r="B497" s="8">
        <v>41426</v>
      </c>
      <c r="C497" s="10" t="s">
        <v>2</v>
      </c>
      <c r="D497" s="5" t="s">
        <v>646</v>
      </c>
      <c r="E497" s="6">
        <f>VLOOKUP(表1[[#This Row],[图书名称]],表2[],2,FALSE)</f>
        <v>39.4</v>
      </c>
      <c r="F497" s="10">
        <v>7</v>
      </c>
      <c r="G497" s="5" t="s">
        <v>756</v>
      </c>
      <c r="H497" s="5" t="str">
        <f>VLOOKUP(LEFT(表1[[#This Row],[发货地址]],3),表3[],2,FALSE)</f>
        <v>东区</v>
      </c>
      <c r="I497" s="14">
        <f>PRODUCT(IF(表1[[#This Row],[销量（本）]]&lt;40,表1[[#This Row],[单价]],表1[[#This Row],[单价]]*0.93),表1[[#This Row],[销量（本）]])</f>
        <v>275.8</v>
      </c>
    </row>
    <row r="498" spans="1:9" ht="15" x14ac:dyDescent="0.15">
      <c r="A498" s="10" t="s">
        <v>500</v>
      </c>
      <c r="B498" s="8">
        <v>41427</v>
      </c>
      <c r="C498" s="10" t="s">
        <v>3</v>
      </c>
      <c r="D498" s="5" t="s">
        <v>654</v>
      </c>
      <c r="E498" s="6">
        <f>VLOOKUP(表1[[#This Row],[图书名称]],表2[],2,FALSE)</f>
        <v>36.799999999999997</v>
      </c>
      <c r="F498" s="10">
        <v>4</v>
      </c>
      <c r="G498" s="5" t="s">
        <v>757</v>
      </c>
      <c r="H498" s="5" t="str">
        <f>VLOOKUP(LEFT(表1[[#This Row],[发货地址]],3),表3[],2,FALSE)</f>
        <v>北区</v>
      </c>
      <c r="I498" s="14">
        <f>PRODUCT(IF(表1[[#This Row],[销量（本）]]&lt;40,表1[[#This Row],[单价]],表1[[#This Row],[单价]]*0.93),表1[[#This Row],[销量（本）]])</f>
        <v>147.19999999999999</v>
      </c>
    </row>
    <row r="499" spans="1:9" ht="15" x14ac:dyDescent="0.15">
      <c r="A499" s="10" t="s">
        <v>501</v>
      </c>
      <c r="B499" s="8">
        <v>41429</v>
      </c>
      <c r="C499" s="10" t="s">
        <v>4</v>
      </c>
      <c r="D499" s="5" t="s">
        <v>658</v>
      </c>
      <c r="E499" s="6">
        <f>VLOOKUP(表1[[#This Row],[图书名称]],表2[],2,FALSE)</f>
        <v>43.2</v>
      </c>
      <c r="F499" s="10">
        <v>27</v>
      </c>
      <c r="G499" s="5" t="s">
        <v>758</v>
      </c>
      <c r="H499" s="5" t="str">
        <f>VLOOKUP(LEFT(表1[[#This Row],[发货地址]],3),表3[],2,FALSE)</f>
        <v>西区</v>
      </c>
      <c r="I499" s="14">
        <f>PRODUCT(IF(表1[[#This Row],[销量（本）]]&lt;40,表1[[#This Row],[单价]],表1[[#This Row],[单价]]*0.93),表1[[#This Row],[销量（本）]])</f>
        <v>1166.4000000000001</v>
      </c>
    </row>
    <row r="500" spans="1:9" ht="15" x14ac:dyDescent="0.15">
      <c r="A500" s="10" t="s">
        <v>502</v>
      </c>
      <c r="B500" s="8">
        <v>41430</v>
      </c>
      <c r="C500" s="10" t="s">
        <v>4</v>
      </c>
      <c r="D500" s="5" t="s">
        <v>647</v>
      </c>
      <c r="E500" s="6">
        <f>VLOOKUP(表1[[#This Row],[图书名称]],表2[],2,FALSE)</f>
        <v>39.799999999999997</v>
      </c>
      <c r="F500" s="10">
        <v>19</v>
      </c>
      <c r="G500" s="5" t="s">
        <v>789</v>
      </c>
      <c r="H500" s="5" t="str">
        <f>VLOOKUP(LEFT(表1[[#This Row],[发货地址]],3),表3[],2,FALSE)</f>
        <v>东区</v>
      </c>
      <c r="I500" s="14">
        <f>PRODUCT(IF(表1[[#This Row],[销量（本）]]&lt;40,表1[[#This Row],[单价]],表1[[#This Row],[单价]]*0.93),表1[[#This Row],[销量（本）]])</f>
        <v>756.19999999999993</v>
      </c>
    </row>
    <row r="501" spans="1:9" ht="15" x14ac:dyDescent="0.15">
      <c r="A501" s="10" t="s">
        <v>503</v>
      </c>
      <c r="B501" s="8">
        <v>41432</v>
      </c>
      <c r="C501" s="10" t="s">
        <v>2</v>
      </c>
      <c r="D501" s="5" t="s">
        <v>648</v>
      </c>
      <c r="E501" s="6">
        <f>VLOOKUP(表1[[#This Row],[图书名称]],表2[],2,FALSE)</f>
        <v>40.6</v>
      </c>
      <c r="F501" s="10">
        <v>37</v>
      </c>
      <c r="G501" s="5" t="s">
        <v>759</v>
      </c>
      <c r="H501" s="5" t="str">
        <f>VLOOKUP(LEFT(表1[[#This Row],[发货地址]],3),表3[],2,FALSE)</f>
        <v>北区</v>
      </c>
      <c r="I501" s="14">
        <f>PRODUCT(IF(表1[[#This Row],[销量（本）]]&lt;40,表1[[#This Row],[单价]],表1[[#This Row],[单价]]*0.93),表1[[#This Row],[销量（本）]])</f>
        <v>1502.2</v>
      </c>
    </row>
    <row r="502" spans="1:9" ht="15" x14ac:dyDescent="0.15">
      <c r="A502" s="10" t="s">
        <v>504</v>
      </c>
      <c r="B502" s="8">
        <v>41432</v>
      </c>
      <c r="C502" s="10" t="s">
        <v>2</v>
      </c>
      <c r="D502" s="5" t="s">
        <v>649</v>
      </c>
      <c r="E502" s="6">
        <f>VLOOKUP(表1[[#This Row],[图书名称]],表2[],2,FALSE)</f>
        <v>38.6</v>
      </c>
      <c r="F502" s="10">
        <v>2</v>
      </c>
      <c r="G502" s="5" t="s">
        <v>760</v>
      </c>
      <c r="H502" s="5" t="str">
        <f>VLOOKUP(LEFT(表1[[#This Row],[发货地址]],3),表3[],2,FALSE)</f>
        <v>北区</v>
      </c>
      <c r="I502" s="14">
        <f>PRODUCT(IF(表1[[#This Row],[销量（本）]]&lt;40,表1[[#This Row],[单价]],表1[[#This Row],[单价]]*0.93),表1[[#This Row],[销量（本）]])</f>
        <v>77.2</v>
      </c>
    </row>
    <row r="503" spans="1:9" ht="15" x14ac:dyDescent="0.15">
      <c r="A503" s="10" t="s">
        <v>505</v>
      </c>
      <c r="B503" s="8">
        <v>41433</v>
      </c>
      <c r="C503" s="10" t="s">
        <v>2</v>
      </c>
      <c r="D503" s="5" t="s">
        <v>659</v>
      </c>
      <c r="E503" s="6">
        <f>VLOOKUP(表1[[#This Row],[图书名称]],表2[],2,FALSE)</f>
        <v>39.299999999999997</v>
      </c>
      <c r="F503" s="10">
        <v>32</v>
      </c>
      <c r="G503" s="5" t="s">
        <v>761</v>
      </c>
      <c r="H503" s="5" t="str">
        <f>VLOOKUP(LEFT(表1[[#This Row],[发货地址]],3),表3[],2,FALSE)</f>
        <v>东区</v>
      </c>
      <c r="I503" s="14">
        <f>PRODUCT(IF(表1[[#This Row],[销量（本）]]&lt;40,表1[[#This Row],[单价]],表1[[#This Row],[单价]]*0.93),表1[[#This Row],[销量（本）]])</f>
        <v>1257.5999999999999</v>
      </c>
    </row>
    <row r="504" spans="1:9" ht="15" x14ac:dyDescent="0.15">
      <c r="A504" s="10" t="s">
        <v>506</v>
      </c>
      <c r="B504" s="8">
        <v>41434</v>
      </c>
      <c r="C504" s="10" t="s">
        <v>2</v>
      </c>
      <c r="D504" s="5" t="s">
        <v>652</v>
      </c>
      <c r="E504" s="6">
        <f>VLOOKUP(表1[[#This Row],[图书名称]],表2[],2,FALSE)</f>
        <v>40.5</v>
      </c>
      <c r="F504" s="10">
        <v>19</v>
      </c>
      <c r="G504" s="5" t="s">
        <v>677</v>
      </c>
      <c r="H504" s="5" t="str">
        <f>VLOOKUP(LEFT(表1[[#This Row],[发货地址]],3),表3[],2,FALSE)</f>
        <v>北区</v>
      </c>
      <c r="I504" s="14">
        <f>PRODUCT(IF(表1[[#This Row],[销量（本）]]&lt;40,表1[[#This Row],[单价]],表1[[#This Row],[单价]]*0.93),表1[[#This Row],[销量（本）]])</f>
        <v>769.5</v>
      </c>
    </row>
    <row r="505" spans="1:9" ht="15" x14ac:dyDescent="0.15">
      <c r="A505" s="10" t="s">
        <v>507</v>
      </c>
      <c r="B505" s="8">
        <v>41436</v>
      </c>
      <c r="C505" s="10" t="s">
        <v>2</v>
      </c>
      <c r="D505" s="5" t="s">
        <v>653</v>
      </c>
      <c r="E505" s="6">
        <f>VLOOKUP(表1[[#This Row],[图书名称]],表2[],2,FALSE)</f>
        <v>44.5</v>
      </c>
      <c r="F505" s="10">
        <v>31</v>
      </c>
      <c r="G505" s="5" t="s">
        <v>678</v>
      </c>
      <c r="H505" s="5" t="str">
        <f>VLOOKUP(LEFT(表1[[#This Row],[发货地址]],3),表3[],2,FALSE)</f>
        <v>西区</v>
      </c>
      <c r="I505" s="14">
        <f>PRODUCT(IF(表1[[#This Row],[销量（本）]]&lt;40,表1[[#This Row],[单价]],表1[[#This Row],[单价]]*0.93),表1[[#This Row],[销量（本）]])</f>
        <v>1379.5</v>
      </c>
    </row>
    <row r="506" spans="1:9" ht="15" x14ac:dyDescent="0.15">
      <c r="A506" s="10" t="s">
        <v>508</v>
      </c>
      <c r="B506" s="8">
        <v>41438</v>
      </c>
      <c r="C506" s="10" t="s">
        <v>2</v>
      </c>
      <c r="D506" s="5" t="s">
        <v>657</v>
      </c>
      <c r="E506" s="6">
        <f>VLOOKUP(表1[[#This Row],[图书名称]],表2[],2,FALSE)</f>
        <v>37.799999999999997</v>
      </c>
      <c r="F506" s="10">
        <v>49</v>
      </c>
      <c r="G506" s="5" t="s">
        <v>679</v>
      </c>
      <c r="H506" s="5" t="str">
        <f>VLOOKUP(LEFT(表1[[#This Row],[发货地址]],3),表3[],2,FALSE)</f>
        <v>西区</v>
      </c>
      <c r="I506" s="14">
        <f>PRODUCT(IF(表1[[#This Row],[销量（本）]]&lt;40,表1[[#This Row],[单价]],表1[[#This Row],[单价]]*0.93),表1[[#This Row],[销量（本）]])</f>
        <v>1722.5459999999998</v>
      </c>
    </row>
    <row r="507" spans="1:9" ht="15" x14ac:dyDescent="0.15">
      <c r="A507" s="10" t="s">
        <v>509</v>
      </c>
      <c r="B507" s="8">
        <v>41439</v>
      </c>
      <c r="C507" s="10" t="s">
        <v>3</v>
      </c>
      <c r="D507" s="5" t="s">
        <v>645</v>
      </c>
      <c r="E507" s="6">
        <f>VLOOKUP(表1[[#This Row],[图书名称]],表2[],2,FALSE)</f>
        <v>42.5</v>
      </c>
      <c r="F507" s="10">
        <v>18</v>
      </c>
      <c r="G507" s="5" t="s">
        <v>680</v>
      </c>
      <c r="H507" s="5" t="str">
        <f>VLOOKUP(LEFT(表1[[#This Row],[发货地址]],3),表3[],2,FALSE)</f>
        <v>北区</v>
      </c>
      <c r="I507" s="14">
        <f>PRODUCT(IF(表1[[#This Row],[销量（本）]]&lt;40,表1[[#This Row],[单价]],表1[[#This Row],[单价]]*0.93),表1[[#This Row],[销量（本）]])</f>
        <v>765</v>
      </c>
    </row>
    <row r="508" spans="1:9" ht="15" x14ac:dyDescent="0.15">
      <c r="A508" s="10" t="s">
        <v>510</v>
      </c>
      <c r="B508" s="8">
        <v>41439</v>
      </c>
      <c r="C508" s="10" t="s">
        <v>2</v>
      </c>
      <c r="D508" s="5" t="s">
        <v>646</v>
      </c>
      <c r="E508" s="6">
        <f>VLOOKUP(表1[[#This Row],[图书名称]],表2[],2,FALSE)</f>
        <v>39.4</v>
      </c>
      <c r="F508" s="10">
        <v>38</v>
      </c>
      <c r="G508" s="5" t="s">
        <v>681</v>
      </c>
      <c r="H508" s="5" t="str">
        <f>VLOOKUP(LEFT(表1[[#This Row],[发货地址]],3),表3[],2,FALSE)</f>
        <v>西区</v>
      </c>
      <c r="I508" s="14">
        <f>PRODUCT(IF(表1[[#This Row],[销量（本）]]&lt;40,表1[[#This Row],[单价]],表1[[#This Row],[单价]]*0.93),表1[[#This Row],[销量（本）]])</f>
        <v>1497.2</v>
      </c>
    </row>
    <row r="509" spans="1:9" ht="15" x14ac:dyDescent="0.15">
      <c r="A509" s="10" t="s">
        <v>511</v>
      </c>
      <c r="B509" s="8">
        <v>41440</v>
      </c>
      <c r="C509" s="10" t="s">
        <v>3</v>
      </c>
      <c r="D509" s="5" t="s">
        <v>644</v>
      </c>
      <c r="E509" s="6">
        <f>VLOOKUP(表1[[#This Row],[图书名称]],表2[],2,FALSE)</f>
        <v>41.3</v>
      </c>
      <c r="F509" s="10">
        <v>28</v>
      </c>
      <c r="G509" s="5" t="s">
        <v>682</v>
      </c>
      <c r="H509" s="5" t="str">
        <f>VLOOKUP(LEFT(表1[[#This Row],[发货地址]],3),表3[],2,FALSE)</f>
        <v>北区</v>
      </c>
      <c r="I509" s="14">
        <f>PRODUCT(IF(表1[[#This Row],[销量（本）]]&lt;40,表1[[#This Row],[单价]],表1[[#This Row],[单价]]*0.93),表1[[#This Row],[销量（本）]])</f>
        <v>1156.3999999999999</v>
      </c>
    </row>
    <row r="510" spans="1:9" ht="15" x14ac:dyDescent="0.15">
      <c r="A510" s="10" t="s">
        <v>512</v>
      </c>
      <c r="B510" s="8">
        <v>41440</v>
      </c>
      <c r="C510" s="10" t="s">
        <v>2</v>
      </c>
      <c r="D510" s="5" t="s">
        <v>655</v>
      </c>
      <c r="E510" s="6">
        <f>VLOOKUP(表1[[#This Row],[图书名称]],表2[],2,FALSE)</f>
        <v>43.9</v>
      </c>
      <c r="F510" s="10">
        <v>27</v>
      </c>
      <c r="G510" s="5" t="s">
        <v>683</v>
      </c>
      <c r="H510" s="5" t="str">
        <f>VLOOKUP(LEFT(表1[[#This Row],[发货地址]],3),表3[],2,FALSE)</f>
        <v>东区</v>
      </c>
      <c r="I510" s="14">
        <f>PRODUCT(IF(表1[[#This Row],[销量（本）]]&lt;40,表1[[#This Row],[单价]],表1[[#This Row],[单价]]*0.93),表1[[#This Row],[销量（本）]])</f>
        <v>1185.3</v>
      </c>
    </row>
    <row r="511" spans="1:9" ht="15" x14ac:dyDescent="0.15">
      <c r="A511" s="10" t="s">
        <v>513</v>
      </c>
      <c r="B511" s="8">
        <v>41441</v>
      </c>
      <c r="C511" s="10" t="s">
        <v>3</v>
      </c>
      <c r="D511" s="5" t="s">
        <v>656</v>
      </c>
      <c r="E511" s="6">
        <f>VLOOKUP(表1[[#This Row],[图书名称]],表2[],2,FALSE)</f>
        <v>41.1</v>
      </c>
      <c r="F511" s="10">
        <v>18</v>
      </c>
      <c r="G511" s="5" t="s">
        <v>684</v>
      </c>
      <c r="H511" s="5" t="str">
        <f>VLOOKUP(LEFT(表1[[#This Row],[发货地址]],3),表3[],2,FALSE)</f>
        <v>东区</v>
      </c>
      <c r="I511" s="14">
        <f>PRODUCT(IF(表1[[#This Row],[销量（本）]]&lt;40,表1[[#This Row],[单价]],表1[[#This Row],[单价]]*0.93),表1[[#This Row],[销量（本）]])</f>
        <v>739.80000000000007</v>
      </c>
    </row>
    <row r="512" spans="1:9" ht="15" x14ac:dyDescent="0.15">
      <c r="A512" s="10" t="s">
        <v>514</v>
      </c>
      <c r="B512" s="8">
        <v>41443</v>
      </c>
      <c r="C512" s="10" t="s">
        <v>2</v>
      </c>
      <c r="D512" s="5" t="s">
        <v>650</v>
      </c>
      <c r="E512" s="6">
        <f>VLOOKUP(表1[[#This Row],[图书名称]],表2[],2,FALSE)</f>
        <v>39.200000000000003</v>
      </c>
      <c r="F512" s="10">
        <v>31</v>
      </c>
      <c r="G512" s="5" t="s">
        <v>685</v>
      </c>
      <c r="H512" s="5" t="str">
        <f>VLOOKUP(LEFT(表1[[#This Row],[发货地址]],3),表3[],2,FALSE)</f>
        <v>北区</v>
      </c>
      <c r="I512" s="14">
        <f>PRODUCT(IF(表1[[#This Row],[销量（本）]]&lt;40,表1[[#This Row],[单价]],表1[[#This Row],[单价]]*0.93),表1[[#This Row],[销量（本）]])</f>
        <v>1215.2</v>
      </c>
    </row>
    <row r="513" spans="1:9" ht="15" x14ac:dyDescent="0.15">
      <c r="A513" s="10" t="s">
        <v>515</v>
      </c>
      <c r="B513" s="8">
        <v>41444</v>
      </c>
      <c r="C513" s="10" t="s">
        <v>3</v>
      </c>
      <c r="D513" s="5" t="s">
        <v>666</v>
      </c>
      <c r="E513" s="6">
        <f>VLOOKUP(表1[[#This Row],[图书名称]],表2[],2,FALSE)</f>
        <v>36.299999999999997</v>
      </c>
      <c r="F513" s="10">
        <v>31</v>
      </c>
      <c r="G513" s="5" t="s">
        <v>686</v>
      </c>
      <c r="H513" s="5" t="str">
        <f>VLOOKUP(LEFT(表1[[#This Row],[发货地址]],3),表3[],2,FALSE)</f>
        <v>南区</v>
      </c>
      <c r="I513" s="14">
        <f>PRODUCT(IF(表1[[#This Row],[销量（本）]]&lt;40,表1[[#This Row],[单价]],表1[[#This Row],[单价]]*0.93),表1[[#This Row],[销量（本）]])</f>
        <v>1125.3</v>
      </c>
    </row>
    <row r="514" spans="1:9" ht="15" x14ac:dyDescent="0.15">
      <c r="A514" s="10" t="s">
        <v>516</v>
      </c>
      <c r="B514" s="8">
        <v>41444</v>
      </c>
      <c r="C514" s="10" t="s">
        <v>3</v>
      </c>
      <c r="D514" s="5" t="s">
        <v>651</v>
      </c>
      <c r="E514" s="6">
        <f>VLOOKUP(表1[[#This Row],[图书名称]],表2[],2,FALSE)</f>
        <v>34.9</v>
      </c>
      <c r="F514" s="10">
        <v>8</v>
      </c>
      <c r="G514" s="5" t="s">
        <v>687</v>
      </c>
      <c r="H514" s="5" t="str">
        <f>VLOOKUP(LEFT(表1[[#This Row],[发货地址]],3),表3[],2,FALSE)</f>
        <v>南区</v>
      </c>
      <c r="I514" s="14">
        <f>PRODUCT(IF(表1[[#This Row],[销量（本）]]&lt;40,表1[[#This Row],[单价]],表1[[#This Row],[单价]]*0.93),表1[[#This Row],[销量（本）]])</f>
        <v>279.2</v>
      </c>
    </row>
    <row r="515" spans="1:9" ht="15" x14ac:dyDescent="0.15">
      <c r="A515" s="10" t="s">
        <v>517</v>
      </c>
      <c r="B515" s="8">
        <v>41445</v>
      </c>
      <c r="C515" s="10" t="s">
        <v>3</v>
      </c>
      <c r="D515" s="5" t="s">
        <v>652</v>
      </c>
      <c r="E515" s="6">
        <f>VLOOKUP(表1[[#This Row],[图书名称]],表2[],2,FALSE)</f>
        <v>40.5</v>
      </c>
      <c r="F515" s="10">
        <v>25</v>
      </c>
      <c r="G515" s="5" t="s">
        <v>688</v>
      </c>
      <c r="H515" s="5" t="str">
        <f>VLOOKUP(LEFT(表1[[#This Row],[发货地址]],3),表3[],2,FALSE)</f>
        <v>南区</v>
      </c>
      <c r="I515" s="14">
        <f>PRODUCT(IF(表1[[#This Row],[销量（本）]]&lt;40,表1[[#This Row],[单价]],表1[[#This Row],[单价]]*0.93),表1[[#This Row],[销量（本）]])</f>
        <v>1012.5</v>
      </c>
    </row>
    <row r="516" spans="1:9" ht="15" x14ac:dyDescent="0.15">
      <c r="A516" s="10" t="s">
        <v>518</v>
      </c>
      <c r="B516" s="8">
        <v>41445</v>
      </c>
      <c r="C516" s="10" t="s">
        <v>3</v>
      </c>
      <c r="D516" s="5" t="s">
        <v>653</v>
      </c>
      <c r="E516" s="6">
        <f>VLOOKUP(表1[[#This Row],[图书名称]],表2[],2,FALSE)</f>
        <v>44.5</v>
      </c>
      <c r="F516" s="10">
        <v>10</v>
      </c>
      <c r="G516" s="5" t="s">
        <v>689</v>
      </c>
      <c r="H516" s="5" t="str">
        <f>VLOOKUP(LEFT(表1[[#This Row],[发货地址]],3),表3[],2,FALSE)</f>
        <v>东区</v>
      </c>
      <c r="I516" s="14">
        <f>PRODUCT(IF(表1[[#This Row],[销量（本）]]&lt;40,表1[[#This Row],[单价]],表1[[#This Row],[单价]]*0.93),表1[[#This Row],[销量（本）]])</f>
        <v>445</v>
      </c>
    </row>
    <row r="517" spans="1:9" ht="15" x14ac:dyDescent="0.15">
      <c r="A517" s="10" t="s">
        <v>519</v>
      </c>
      <c r="B517" s="8">
        <v>41446</v>
      </c>
      <c r="C517" s="10" t="s">
        <v>3</v>
      </c>
      <c r="D517" s="5" t="s">
        <v>657</v>
      </c>
      <c r="E517" s="6">
        <f>VLOOKUP(表1[[#This Row],[图书名称]],表2[],2,FALSE)</f>
        <v>37.799999999999997</v>
      </c>
      <c r="F517" s="10">
        <v>12</v>
      </c>
      <c r="G517" s="5" t="s">
        <v>690</v>
      </c>
      <c r="H517" s="5" t="str">
        <f>VLOOKUP(LEFT(表1[[#This Row],[发货地址]],3),表3[],2,FALSE)</f>
        <v>北区</v>
      </c>
      <c r="I517" s="14">
        <f>PRODUCT(IF(表1[[#This Row],[销量（本）]]&lt;40,表1[[#This Row],[单价]],表1[[#This Row],[单价]]*0.93),表1[[#This Row],[销量（本）]])</f>
        <v>453.59999999999997</v>
      </c>
    </row>
    <row r="518" spans="1:9" ht="15" x14ac:dyDescent="0.15">
      <c r="A518" s="10" t="s">
        <v>520</v>
      </c>
      <c r="B518" s="8">
        <v>41447</v>
      </c>
      <c r="C518" s="10" t="s">
        <v>4</v>
      </c>
      <c r="D518" s="5" t="s">
        <v>645</v>
      </c>
      <c r="E518" s="6">
        <f>VLOOKUP(表1[[#This Row],[图书名称]],表2[],2,FALSE)</f>
        <v>42.5</v>
      </c>
      <c r="F518" s="10">
        <v>22</v>
      </c>
      <c r="G518" s="5" t="s">
        <v>691</v>
      </c>
      <c r="H518" s="5" t="str">
        <f>VLOOKUP(LEFT(表1[[#This Row],[发货地址]],3),表3[],2,FALSE)</f>
        <v>北区</v>
      </c>
      <c r="I518" s="14">
        <f>PRODUCT(IF(表1[[#This Row],[销量（本）]]&lt;40,表1[[#This Row],[单价]],表1[[#This Row],[单价]]*0.93),表1[[#This Row],[销量（本）]])</f>
        <v>935</v>
      </c>
    </row>
    <row r="519" spans="1:9" ht="15" x14ac:dyDescent="0.15">
      <c r="A519" s="10" t="s">
        <v>521</v>
      </c>
      <c r="B519" s="8">
        <v>41447</v>
      </c>
      <c r="C519" s="10" t="s">
        <v>3</v>
      </c>
      <c r="D519" s="5" t="s">
        <v>646</v>
      </c>
      <c r="E519" s="6">
        <f>VLOOKUP(表1[[#This Row],[图书名称]],表2[],2,FALSE)</f>
        <v>39.4</v>
      </c>
      <c r="F519" s="10">
        <v>8</v>
      </c>
      <c r="G519" s="5" t="s">
        <v>692</v>
      </c>
      <c r="H519" s="5" t="str">
        <f>VLOOKUP(LEFT(表1[[#This Row],[发货地址]],3),表3[],2,FALSE)</f>
        <v>南区</v>
      </c>
      <c r="I519" s="14">
        <f>PRODUCT(IF(表1[[#This Row],[销量（本）]]&lt;40,表1[[#This Row],[单价]],表1[[#This Row],[单价]]*0.93),表1[[#This Row],[销量（本）]])</f>
        <v>315.2</v>
      </c>
    </row>
    <row r="520" spans="1:9" ht="15" x14ac:dyDescent="0.15">
      <c r="A520" s="10" t="s">
        <v>522</v>
      </c>
      <c r="B520" s="8">
        <v>41448</v>
      </c>
      <c r="C520" s="10" t="s">
        <v>4</v>
      </c>
      <c r="D520" s="5" t="s">
        <v>654</v>
      </c>
      <c r="E520" s="6">
        <f>VLOOKUP(表1[[#This Row],[图书名称]],表2[],2,FALSE)</f>
        <v>36.799999999999997</v>
      </c>
      <c r="F520" s="10">
        <v>29</v>
      </c>
      <c r="G520" s="5" t="s">
        <v>788</v>
      </c>
      <c r="H520" s="5" t="str">
        <f>VLOOKUP(LEFT(表1[[#This Row],[发货地址]],3),表3[],2,FALSE)</f>
        <v>北区</v>
      </c>
      <c r="I520" s="14">
        <f>PRODUCT(IF(表1[[#This Row],[销量（本）]]&lt;40,表1[[#This Row],[单价]],表1[[#This Row],[单价]]*0.93),表1[[#This Row],[销量（本）]])</f>
        <v>1067.1999999999998</v>
      </c>
    </row>
    <row r="521" spans="1:9" ht="15" x14ac:dyDescent="0.15">
      <c r="A521" s="10" t="s">
        <v>523</v>
      </c>
      <c r="B521" s="8">
        <v>41450</v>
      </c>
      <c r="C521" s="10" t="s">
        <v>3</v>
      </c>
      <c r="D521" s="5" t="s">
        <v>658</v>
      </c>
      <c r="E521" s="6">
        <f>VLOOKUP(表1[[#This Row],[图书名称]],表2[],2,FALSE)</f>
        <v>43.2</v>
      </c>
      <c r="F521" s="10">
        <v>28</v>
      </c>
      <c r="G521" s="5" t="s">
        <v>734</v>
      </c>
      <c r="H521" s="5" t="str">
        <f>VLOOKUP(LEFT(表1[[#This Row],[发货地址]],3),表3[],2,FALSE)</f>
        <v>北区</v>
      </c>
      <c r="I521" s="14">
        <f>PRODUCT(IF(表1[[#This Row],[销量（本）]]&lt;40,表1[[#This Row],[单价]],表1[[#This Row],[单价]]*0.93),表1[[#This Row],[销量（本）]])</f>
        <v>1209.6000000000001</v>
      </c>
    </row>
    <row r="522" spans="1:9" ht="15" x14ac:dyDescent="0.15">
      <c r="A522" s="10" t="s">
        <v>524</v>
      </c>
      <c r="B522" s="8">
        <v>41451</v>
      </c>
      <c r="C522" s="10" t="s">
        <v>2</v>
      </c>
      <c r="D522" s="5" t="s">
        <v>647</v>
      </c>
      <c r="E522" s="6">
        <f>VLOOKUP(表1[[#This Row],[图书名称]],表2[],2,FALSE)</f>
        <v>39.799999999999997</v>
      </c>
      <c r="F522" s="10">
        <v>8</v>
      </c>
      <c r="G522" s="5" t="s">
        <v>735</v>
      </c>
      <c r="H522" s="5" t="str">
        <f>VLOOKUP(LEFT(表1[[#This Row],[发货地址]],3),表3[],2,FALSE)</f>
        <v>南区</v>
      </c>
      <c r="I522" s="14">
        <f>PRODUCT(IF(表1[[#This Row],[销量（本）]]&lt;40,表1[[#This Row],[单价]],表1[[#This Row],[单价]]*0.93),表1[[#This Row],[销量（本）]])</f>
        <v>318.39999999999998</v>
      </c>
    </row>
    <row r="523" spans="1:9" ht="15" x14ac:dyDescent="0.15">
      <c r="A523" s="10" t="s">
        <v>525</v>
      </c>
      <c r="B523" s="8">
        <v>41452</v>
      </c>
      <c r="C523" s="10" t="s">
        <v>2</v>
      </c>
      <c r="D523" s="5" t="s">
        <v>648</v>
      </c>
      <c r="E523" s="6">
        <f>VLOOKUP(表1[[#This Row],[图书名称]],表2[],2,FALSE)</f>
        <v>40.6</v>
      </c>
      <c r="F523" s="10">
        <v>39</v>
      </c>
      <c r="G523" s="5" t="s">
        <v>736</v>
      </c>
      <c r="H523" s="5" t="str">
        <f>VLOOKUP(LEFT(表1[[#This Row],[发货地址]],3),表3[],2,FALSE)</f>
        <v>东区</v>
      </c>
      <c r="I523" s="14">
        <f>PRODUCT(IF(表1[[#This Row],[销量（本）]]&lt;40,表1[[#This Row],[单价]],表1[[#This Row],[单价]]*0.93),表1[[#This Row],[销量（本）]])</f>
        <v>1583.4</v>
      </c>
    </row>
    <row r="524" spans="1:9" ht="15" x14ac:dyDescent="0.15">
      <c r="A524" s="10" t="s">
        <v>526</v>
      </c>
      <c r="B524" s="8">
        <v>41452</v>
      </c>
      <c r="C524" s="10" t="s">
        <v>2</v>
      </c>
      <c r="D524" s="5" t="s">
        <v>649</v>
      </c>
      <c r="E524" s="6">
        <f>VLOOKUP(表1[[#This Row],[图书名称]],表2[],2,FALSE)</f>
        <v>38.6</v>
      </c>
      <c r="F524" s="10">
        <v>33</v>
      </c>
      <c r="G524" s="5" t="s">
        <v>724</v>
      </c>
      <c r="H524" s="5" t="str">
        <f>VLOOKUP(LEFT(表1[[#This Row],[发货地址]],3),表3[],2,FALSE)</f>
        <v>北区</v>
      </c>
      <c r="I524" s="14">
        <f>PRODUCT(IF(表1[[#This Row],[销量（本）]]&lt;40,表1[[#This Row],[单价]],表1[[#This Row],[单价]]*0.93),表1[[#This Row],[销量（本）]])</f>
        <v>1273.8</v>
      </c>
    </row>
    <row r="525" spans="1:9" ht="15" x14ac:dyDescent="0.15">
      <c r="A525" s="10" t="s">
        <v>527</v>
      </c>
      <c r="B525" s="8">
        <v>41453</v>
      </c>
      <c r="C525" s="10" t="s">
        <v>2</v>
      </c>
      <c r="D525" s="5" t="s">
        <v>659</v>
      </c>
      <c r="E525" s="6">
        <f>VLOOKUP(表1[[#This Row],[图书名称]],表2[],2,FALSE)</f>
        <v>39.299999999999997</v>
      </c>
      <c r="F525" s="10">
        <v>43</v>
      </c>
      <c r="G525" s="5" t="s">
        <v>737</v>
      </c>
      <c r="H525" s="5" t="str">
        <f>VLOOKUP(LEFT(表1[[#This Row],[发货地址]],3),表3[],2,FALSE)</f>
        <v>北区</v>
      </c>
      <c r="I525" s="14">
        <f>PRODUCT(IF(表1[[#This Row],[销量（本）]]&lt;40,表1[[#This Row],[单价]],表1[[#This Row],[单价]]*0.93),表1[[#This Row],[销量（本）]])</f>
        <v>1571.607</v>
      </c>
    </row>
    <row r="526" spans="1:9" ht="15" x14ac:dyDescent="0.15">
      <c r="A526" s="10" t="s">
        <v>528</v>
      </c>
      <c r="B526" s="8">
        <v>41453</v>
      </c>
      <c r="C526" s="10" t="s">
        <v>2</v>
      </c>
      <c r="D526" s="5" t="s">
        <v>654</v>
      </c>
      <c r="E526" s="6">
        <f>VLOOKUP(表1[[#This Row],[图书名称]],表2[],2,FALSE)</f>
        <v>36.799999999999997</v>
      </c>
      <c r="F526" s="10">
        <v>35</v>
      </c>
      <c r="G526" s="5" t="s">
        <v>738</v>
      </c>
      <c r="H526" s="5" t="str">
        <f>VLOOKUP(LEFT(表1[[#This Row],[发货地址]],3),表3[],2,FALSE)</f>
        <v>北区</v>
      </c>
      <c r="I526" s="14">
        <f>PRODUCT(IF(表1[[#This Row],[销量（本）]]&lt;40,表1[[#This Row],[单价]],表1[[#This Row],[单价]]*0.93),表1[[#This Row],[销量（本）]])</f>
        <v>1288</v>
      </c>
    </row>
    <row r="527" spans="1:9" ht="15" x14ac:dyDescent="0.15">
      <c r="A527" s="10" t="s">
        <v>529</v>
      </c>
      <c r="B527" s="8">
        <v>41454</v>
      </c>
      <c r="C527" s="10" t="s">
        <v>3</v>
      </c>
      <c r="D527" s="5" t="s">
        <v>658</v>
      </c>
      <c r="E527" s="6">
        <f>VLOOKUP(表1[[#This Row],[图书名称]],表2[],2,FALSE)</f>
        <v>43.2</v>
      </c>
      <c r="F527" s="10">
        <v>40</v>
      </c>
      <c r="G527" s="5" t="s">
        <v>739</v>
      </c>
      <c r="H527" s="5" t="str">
        <f>VLOOKUP(LEFT(表1[[#This Row],[发货地址]],3),表3[],2,FALSE)</f>
        <v>北区</v>
      </c>
      <c r="I527" s="14">
        <f>PRODUCT(IF(表1[[#This Row],[销量（本）]]&lt;40,表1[[#This Row],[单价]],表1[[#This Row],[单价]]*0.93),表1[[#This Row],[销量（本）]])</f>
        <v>1607.04</v>
      </c>
    </row>
    <row r="528" spans="1:9" ht="15" x14ac:dyDescent="0.15">
      <c r="A528" s="10" t="s">
        <v>530</v>
      </c>
      <c r="B528" s="8">
        <v>41458</v>
      </c>
      <c r="C528" s="10" t="s">
        <v>3</v>
      </c>
      <c r="D528" s="5" t="s">
        <v>647</v>
      </c>
      <c r="E528" s="6">
        <f>VLOOKUP(表1[[#This Row],[图书名称]],表2[],2,FALSE)</f>
        <v>39.799999999999997</v>
      </c>
      <c r="F528" s="10">
        <v>33</v>
      </c>
      <c r="G528" s="5" t="s">
        <v>740</v>
      </c>
      <c r="H528" s="5" t="str">
        <f>VLOOKUP(LEFT(表1[[#This Row],[发货地址]],3),表3[],2,FALSE)</f>
        <v>东区</v>
      </c>
      <c r="I528" s="14">
        <f>PRODUCT(IF(表1[[#This Row],[销量（本）]]&lt;40,表1[[#This Row],[单价]],表1[[#This Row],[单价]]*0.93),表1[[#This Row],[销量（本）]])</f>
        <v>1313.3999999999999</v>
      </c>
    </row>
    <row r="529" spans="1:9" ht="15" x14ac:dyDescent="0.15">
      <c r="A529" s="10" t="s">
        <v>531</v>
      </c>
      <c r="B529" s="8">
        <v>41458</v>
      </c>
      <c r="C529" s="10" t="s">
        <v>3</v>
      </c>
      <c r="D529" s="5" t="s">
        <v>648</v>
      </c>
      <c r="E529" s="6">
        <f>VLOOKUP(表1[[#This Row],[图书名称]],表2[],2,FALSE)</f>
        <v>40.6</v>
      </c>
      <c r="F529" s="10">
        <v>11</v>
      </c>
      <c r="G529" s="5" t="s">
        <v>741</v>
      </c>
      <c r="H529" s="5" t="str">
        <f>VLOOKUP(LEFT(表1[[#This Row],[发货地址]],3),表3[],2,FALSE)</f>
        <v>南区</v>
      </c>
      <c r="I529" s="14">
        <f>PRODUCT(IF(表1[[#This Row],[销量（本）]]&lt;40,表1[[#This Row],[单价]],表1[[#This Row],[单价]]*0.93),表1[[#This Row],[销量（本）]])</f>
        <v>446.6</v>
      </c>
    </row>
    <row r="530" spans="1:9" ht="15" x14ac:dyDescent="0.15">
      <c r="A530" s="10" t="s">
        <v>532</v>
      </c>
      <c r="B530" s="8">
        <v>41459</v>
      </c>
      <c r="C530" s="10" t="s">
        <v>3</v>
      </c>
      <c r="D530" s="5" t="s">
        <v>649</v>
      </c>
      <c r="E530" s="6">
        <f>VLOOKUP(表1[[#This Row],[图书名称]],表2[],2,FALSE)</f>
        <v>38.6</v>
      </c>
      <c r="F530" s="10">
        <v>46</v>
      </c>
      <c r="G530" s="5" t="s">
        <v>742</v>
      </c>
      <c r="H530" s="5" t="str">
        <f>VLOOKUP(LEFT(表1[[#This Row],[发货地址]],3),表3[],2,FALSE)</f>
        <v>东区</v>
      </c>
      <c r="I530" s="14">
        <f>PRODUCT(IF(表1[[#This Row],[销量（本）]]&lt;40,表1[[#This Row],[单价]],表1[[#This Row],[单价]]*0.93),表1[[#This Row],[销量（本）]])</f>
        <v>1651.3080000000002</v>
      </c>
    </row>
    <row r="531" spans="1:9" ht="15" x14ac:dyDescent="0.15">
      <c r="A531" s="10" t="s">
        <v>533</v>
      </c>
      <c r="B531" s="8">
        <v>41460</v>
      </c>
      <c r="C531" s="10" t="s">
        <v>4</v>
      </c>
      <c r="D531" s="5" t="s">
        <v>659</v>
      </c>
      <c r="E531" s="6">
        <f>VLOOKUP(表1[[#This Row],[图书名称]],表2[],2,FALSE)</f>
        <v>39.299999999999997</v>
      </c>
      <c r="F531" s="10">
        <v>30</v>
      </c>
      <c r="G531" s="5" t="s">
        <v>743</v>
      </c>
      <c r="H531" s="5" t="str">
        <f>VLOOKUP(LEFT(表1[[#This Row],[发货地址]],3),表3[],2,FALSE)</f>
        <v>南区</v>
      </c>
      <c r="I531" s="14">
        <f>PRODUCT(IF(表1[[#This Row],[销量（本）]]&lt;40,表1[[#This Row],[单价]],表1[[#This Row],[单价]]*0.93),表1[[#This Row],[销量（本）]])</f>
        <v>1179</v>
      </c>
    </row>
    <row r="532" spans="1:9" ht="15" x14ac:dyDescent="0.15">
      <c r="A532" s="10" t="s">
        <v>534</v>
      </c>
      <c r="B532" s="8">
        <v>41460</v>
      </c>
      <c r="C532" s="10" t="s">
        <v>3</v>
      </c>
      <c r="D532" s="5" t="s">
        <v>652</v>
      </c>
      <c r="E532" s="6">
        <f>VLOOKUP(表1[[#This Row],[图书名称]],表2[],2,FALSE)</f>
        <v>40.5</v>
      </c>
      <c r="F532" s="10">
        <v>14</v>
      </c>
      <c r="G532" s="5" t="s">
        <v>744</v>
      </c>
      <c r="H532" s="5" t="str">
        <f>VLOOKUP(LEFT(表1[[#This Row],[发货地址]],3),表3[],2,FALSE)</f>
        <v>东区</v>
      </c>
      <c r="I532" s="14">
        <f>PRODUCT(IF(表1[[#This Row],[销量（本）]]&lt;40,表1[[#This Row],[单价]],表1[[#This Row],[单价]]*0.93),表1[[#This Row],[销量（本）]])</f>
        <v>567</v>
      </c>
    </row>
    <row r="533" spans="1:9" ht="15" x14ac:dyDescent="0.15">
      <c r="A533" s="10" t="s">
        <v>535</v>
      </c>
      <c r="B533" s="8">
        <v>41461</v>
      </c>
      <c r="C533" s="10" t="s">
        <v>3</v>
      </c>
      <c r="D533" s="5" t="s">
        <v>653</v>
      </c>
      <c r="E533" s="6">
        <f>VLOOKUP(表1[[#This Row],[图书名称]],表2[],2,FALSE)</f>
        <v>44.5</v>
      </c>
      <c r="F533" s="10">
        <v>36</v>
      </c>
      <c r="G533" s="5" t="s">
        <v>745</v>
      </c>
      <c r="H533" s="5" t="str">
        <f>VLOOKUP(LEFT(表1[[#This Row],[发货地址]],3),表3[],2,FALSE)</f>
        <v>西区</v>
      </c>
      <c r="I533" s="14">
        <f>PRODUCT(IF(表1[[#This Row],[销量（本）]]&lt;40,表1[[#This Row],[单价]],表1[[#This Row],[单价]]*0.93),表1[[#This Row],[销量（本）]])</f>
        <v>1602</v>
      </c>
    </row>
    <row r="534" spans="1:9" ht="15" x14ac:dyDescent="0.15">
      <c r="A534" s="10" t="s">
        <v>536</v>
      </c>
      <c r="B534" s="8">
        <v>41462</v>
      </c>
      <c r="C534" s="10" t="s">
        <v>2</v>
      </c>
      <c r="D534" s="5" t="s">
        <v>657</v>
      </c>
      <c r="E534" s="6">
        <f>VLOOKUP(表1[[#This Row],[图书名称]],表2[],2,FALSE)</f>
        <v>37.799999999999997</v>
      </c>
      <c r="F534" s="10">
        <v>45</v>
      </c>
      <c r="G534" s="5" t="s">
        <v>746</v>
      </c>
      <c r="H534" s="5" t="str">
        <f>VLOOKUP(LEFT(表1[[#This Row],[发货地址]],3),表3[],2,FALSE)</f>
        <v>北区</v>
      </c>
      <c r="I534" s="14">
        <f>PRODUCT(IF(表1[[#This Row],[销量（本）]]&lt;40,表1[[#This Row],[单价]],表1[[#This Row],[单价]]*0.93),表1[[#This Row],[销量（本）]])</f>
        <v>1581.9299999999998</v>
      </c>
    </row>
    <row r="535" spans="1:9" ht="15" x14ac:dyDescent="0.15">
      <c r="A535" s="10" t="s">
        <v>537</v>
      </c>
      <c r="B535" s="8">
        <v>41465</v>
      </c>
      <c r="C535" s="10" t="s">
        <v>3</v>
      </c>
      <c r="D535" s="5" t="s">
        <v>645</v>
      </c>
      <c r="E535" s="6">
        <f>VLOOKUP(表1[[#This Row],[图书名称]],表2[],2,FALSE)</f>
        <v>42.5</v>
      </c>
      <c r="F535" s="10">
        <v>40</v>
      </c>
      <c r="G535" s="5" t="s">
        <v>747</v>
      </c>
      <c r="H535" s="5" t="str">
        <f>VLOOKUP(LEFT(表1[[#This Row],[发货地址]],3),表3[],2,FALSE)</f>
        <v>东区</v>
      </c>
      <c r="I535" s="14">
        <f>PRODUCT(IF(表1[[#This Row],[销量（本）]]&lt;40,表1[[#This Row],[单价]],表1[[#This Row],[单价]]*0.93),表1[[#This Row],[销量（本）]])</f>
        <v>1581</v>
      </c>
    </row>
    <row r="536" spans="1:9" ht="15" x14ac:dyDescent="0.15">
      <c r="A536" s="10" t="s">
        <v>538</v>
      </c>
      <c r="B536" s="8">
        <v>41466</v>
      </c>
      <c r="C536" s="10" t="s">
        <v>2</v>
      </c>
      <c r="D536" s="5" t="s">
        <v>646</v>
      </c>
      <c r="E536" s="6">
        <f>VLOOKUP(表1[[#This Row],[图书名称]],表2[],2,FALSE)</f>
        <v>39.4</v>
      </c>
      <c r="F536" s="10">
        <v>34</v>
      </c>
      <c r="G536" s="5" t="s">
        <v>748</v>
      </c>
      <c r="H536" s="5" t="str">
        <f>VLOOKUP(LEFT(表1[[#This Row],[发货地址]],3),表3[],2,FALSE)</f>
        <v>东区</v>
      </c>
      <c r="I536" s="14">
        <f>PRODUCT(IF(表1[[#This Row],[销量（本）]]&lt;40,表1[[#This Row],[单价]],表1[[#This Row],[单价]]*0.93),表1[[#This Row],[销量（本）]])</f>
        <v>1339.6</v>
      </c>
    </row>
    <row r="537" spans="1:9" ht="15" x14ac:dyDescent="0.15">
      <c r="A537" s="10" t="s">
        <v>539</v>
      </c>
      <c r="B537" s="8">
        <v>41467</v>
      </c>
      <c r="C537" s="10" t="s">
        <v>2</v>
      </c>
      <c r="D537" s="5" t="s">
        <v>644</v>
      </c>
      <c r="E537" s="6">
        <f>VLOOKUP(表1[[#This Row],[图书名称]],表2[],2,FALSE)</f>
        <v>41.3</v>
      </c>
      <c r="F537" s="10">
        <v>31</v>
      </c>
      <c r="G537" s="5" t="s">
        <v>749</v>
      </c>
      <c r="H537" s="5" t="str">
        <f>VLOOKUP(LEFT(表1[[#This Row],[发货地址]],3),表3[],2,FALSE)</f>
        <v>西区</v>
      </c>
      <c r="I537" s="14">
        <f>PRODUCT(IF(表1[[#This Row],[销量（本）]]&lt;40,表1[[#This Row],[单价]],表1[[#This Row],[单价]]*0.93),表1[[#This Row],[销量（本）]])</f>
        <v>1280.3</v>
      </c>
    </row>
    <row r="538" spans="1:9" ht="15" x14ac:dyDescent="0.15">
      <c r="A538" s="10" t="s">
        <v>540</v>
      </c>
      <c r="B538" s="8">
        <v>41467</v>
      </c>
      <c r="C538" s="10" t="s">
        <v>4</v>
      </c>
      <c r="D538" s="5" t="s">
        <v>655</v>
      </c>
      <c r="E538" s="6">
        <f>VLOOKUP(表1[[#This Row],[图书名称]],表2[],2,FALSE)</f>
        <v>43.9</v>
      </c>
      <c r="F538" s="10">
        <v>16</v>
      </c>
      <c r="G538" s="5" t="s">
        <v>750</v>
      </c>
      <c r="H538" s="5" t="str">
        <f>VLOOKUP(LEFT(表1[[#This Row],[发货地址]],3),表3[],2,FALSE)</f>
        <v>东区</v>
      </c>
      <c r="I538" s="14">
        <f>PRODUCT(IF(表1[[#This Row],[销量（本）]]&lt;40,表1[[#This Row],[单价]],表1[[#This Row],[单价]]*0.93),表1[[#This Row],[销量（本）]])</f>
        <v>702.4</v>
      </c>
    </row>
    <row r="539" spans="1:9" ht="15" x14ac:dyDescent="0.15">
      <c r="A539" s="10" t="s">
        <v>541</v>
      </c>
      <c r="B539" s="8">
        <v>41468</v>
      </c>
      <c r="C539" s="10" t="s">
        <v>2</v>
      </c>
      <c r="D539" s="5" t="s">
        <v>656</v>
      </c>
      <c r="E539" s="6">
        <f>VLOOKUP(表1[[#This Row],[图书名称]],表2[],2,FALSE)</f>
        <v>41.1</v>
      </c>
      <c r="F539" s="10">
        <v>28</v>
      </c>
      <c r="G539" s="5" t="s">
        <v>751</v>
      </c>
      <c r="H539" s="5" t="str">
        <f>VLOOKUP(LEFT(表1[[#This Row],[发货地址]],3),表3[],2,FALSE)</f>
        <v>北区</v>
      </c>
      <c r="I539" s="14">
        <f>PRODUCT(IF(表1[[#This Row],[销量（本）]]&lt;40,表1[[#This Row],[单价]],表1[[#This Row],[单价]]*0.93),表1[[#This Row],[销量（本）]])</f>
        <v>1150.8</v>
      </c>
    </row>
    <row r="540" spans="1:9" ht="15" x14ac:dyDescent="0.15">
      <c r="A540" s="10" t="s">
        <v>542</v>
      </c>
      <c r="B540" s="8">
        <v>41468</v>
      </c>
      <c r="C540" s="10" t="s">
        <v>3</v>
      </c>
      <c r="D540" s="5" t="s">
        <v>650</v>
      </c>
      <c r="E540" s="6">
        <f>VLOOKUP(表1[[#This Row],[图书名称]],表2[],2,FALSE)</f>
        <v>39.200000000000003</v>
      </c>
      <c r="F540" s="10">
        <v>5</v>
      </c>
      <c r="G540" s="5" t="s">
        <v>752</v>
      </c>
      <c r="H540" s="5" t="str">
        <f>VLOOKUP(LEFT(表1[[#This Row],[发货地址]],3),表3[],2,FALSE)</f>
        <v>北区</v>
      </c>
      <c r="I540" s="14">
        <f>PRODUCT(IF(表1[[#This Row],[销量（本）]]&lt;40,表1[[#This Row],[单价]],表1[[#This Row],[单价]]*0.93),表1[[#This Row],[销量（本）]])</f>
        <v>196</v>
      </c>
    </row>
    <row r="541" spans="1:9" ht="15" x14ac:dyDescent="0.15">
      <c r="A541" s="10" t="s">
        <v>543</v>
      </c>
      <c r="B541" s="8">
        <v>41469</v>
      </c>
      <c r="C541" s="10" t="s">
        <v>2</v>
      </c>
      <c r="D541" s="5" t="s">
        <v>666</v>
      </c>
      <c r="E541" s="6">
        <f>VLOOKUP(表1[[#This Row],[图书名称]],表2[],2,FALSE)</f>
        <v>36.299999999999997</v>
      </c>
      <c r="F541" s="10">
        <v>50</v>
      </c>
      <c r="G541" s="5" t="s">
        <v>668</v>
      </c>
      <c r="H541" s="5" t="str">
        <f>VLOOKUP(LEFT(表1[[#This Row],[发货地址]],3),表3[],2,FALSE)</f>
        <v>南区</v>
      </c>
      <c r="I541" s="14">
        <f>PRODUCT(IF(表1[[#This Row],[销量（本）]]&lt;40,表1[[#This Row],[单价]],表1[[#This Row],[单价]]*0.93),表1[[#This Row],[销量（本）]])</f>
        <v>1687.95</v>
      </c>
    </row>
    <row r="542" spans="1:9" ht="15" x14ac:dyDescent="0.15">
      <c r="A542" s="10" t="s">
        <v>544</v>
      </c>
      <c r="B542" s="8">
        <v>41471</v>
      </c>
      <c r="C542" s="10" t="s">
        <v>3</v>
      </c>
      <c r="D542" s="5" t="s">
        <v>654</v>
      </c>
      <c r="E542" s="6">
        <f>VLOOKUP(表1[[#This Row],[图书名称]],表2[],2,FALSE)</f>
        <v>36.799999999999997</v>
      </c>
      <c r="F542" s="10">
        <v>42</v>
      </c>
      <c r="G542" s="5" t="s">
        <v>669</v>
      </c>
      <c r="H542" s="5" t="str">
        <f>VLOOKUP(LEFT(表1[[#This Row],[发货地址]],3),表3[],2,FALSE)</f>
        <v>南区</v>
      </c>
      <c r="I542" s="14">
        <f>PRODUCT(IF(表1[[#This Row],[销量（本）]]&lt;40,表1[[#This Row],[单价]],表1[[#This Row],[单价]]*0.93),表1[[#This Row],[销量（本）]])</f>
        <v>1437.4079999999999</v>
      </c>
    </row>
    <row r="543" spans="1:9" ht="15" x14ac:dyDescent="0.15">
      <c r="A543" s="10" t="s">
        <v>545</v>
      </c>
      <c r="B543" s="8">
        <v>41472</v>
      </c>
      <c r="C543" s="10" t="s">
        <v>3</v>
      </c>
      <c r="D543" s="5" t="s">
        <v>658</v>
      </c>
      <c r="E543" s="6">
        <f>VLOOKUP(表1[[#This Row],[图书名称]],表2[],2,FALSE)</f>
        <v>43.2</v>
      </c>
      <c r="F543" s="10">
        <v>43</v>
      </c>
      <c r="G543" s="5" t="s">
        <v>670</v>
      </c>
      <c r="H543" s="5" t="str">
        <f>VLOOKUP(LEFT(表1[[#This Row],[发货地址]],3),表3[],2,FALSE)</f>
        <v>东区</v>
      </c>
      <c r="I543" s="14">
        <f>PRODUCT(IF(表1[[#This Row],[销量（本）]]&lt;40,表1[[#This Row],[单价]],表1[[#This Row],[单价]]*0.93),表1[[#This Row],[销量（本）]])</f>
        <v>1727.568</v>
      </c>
    </row>
    <row r="544" spans="1:9" ht="15" x14ac:dyDescent="0.15">
      <c r="A544" s="10" t="s">
        <v>546</v>
      </c>
      <c r="B544" s="8">
        <v>41473</v>
      </c>
      <c r="C544" s="10" t="s">
        <v>3</v>
      </c>
      <c r="D544" s="5" t="s">
        <v>647</v>
      </c>
      <c r="E544" s="6">
        <f>VLOOKUP(表1[[#This Row],[图书名称]],表2[],2,FALSE)</f>
        <v>39.799999999999997</v>
      </c>
      <c r="F544" s="10">
        <v>34</v>
      </c>
      <c r="G544" s="5" t="s">
        <v>671</v>
      </c>
      <c r="H544" s="5" t="str">
        <f>VLOOKUP(LEFT(表1[[#This Row],[发货地址]],3),表3[],2,FALSE)</f>
        <v>东区</v>
      </c>
      <c r="I544" s="14">
        <f>PRODUCT(IF(表1[[#This Row],[销量（本）]]&lt;40,表1[[#This Row],[单价]],表1[[#This Row],[单价]]*0.93),表1[[#This Row],[销量（本）]])</f>
        <v>1353.1999999999998</v>
      </c>
    </row>
    <row r="545" spans="1:9" ht="15" x14ac:dyDescent="0.15">
      <c r="A545" s="10" t="s">
        <v>547</v>
      </c>
      <c r="B545" s="8">
        <v>41475</v>
      </c>
      <c r="C545" s="10" t="s">
        <v>3</v>
      </c>
      <c r="D545" s="5" t="s">
        <v>648</v>
      </c>
      <c r="E545" s="6">
        <f>VLOOKUP(表1[[#This Row],[图书名称]],表2[],2,FALSE)</f>
        <v>40.6</v>
      </c>
      <c r="F545" s="10">
        <v>49</v>
      </c>
      <c r="G545" s="5" t="s">
        <v>672</v>
      </c>
      <c r="H545" s="5" t="str">
        <f>VLOOKUP(LEFT(表1[[#This Row],[发货地址]],3),表3[],2,FALSE)</f>
        <v>南区</v>
      </c>
      <c r="I545" s="14">
        <f>PRODUCT(IF(表1[[#This Row],[销量（本）]]&lt;40,表1[[#This Row],[单价]],表1[[#This Row],[单价]]*0.93),表1[[#This Row],[销量（本）]])</f>
        <v>1850.1420000000001</v>
      </c>
    </row>
    <row r="546" spans="1:9" ht="15" x14ac:dyDescent="0.15">
      <c r="A546" s="10" t="s">
        <v>548</v>
      </c>
      <c r="B546" s="8">
        <v>41476</v>
      </c>
      <c r="C546" s="10" t="s">
        <v>3</v>
      </c>
      <c r="D546" s="5" t="s">
        <v>649</v>
      </c>
      <c r="E546" s="6">
        <f>VLOOKUP(表1[[#This Row],[图书名称]],表2[],2,FALSE)</f>
        <v>38.6</v>
      </c>
      <c r="F546" s="10">
        <v>46</v>
      </c>
      <c r="G546" s="5" t="s">
        <v>673</v>
      </c>
      <c r="H546" s="5" t="str">
        <f>VLOOKUP(LEFT(表1[[#This Row],[发货地址]],3),表3[],2,FALSE)</f>
        <v>西区</v>
      </c>
      <c r="I546" s="14">
        <f>PRODUCT(IF(表1[[#This Row],[销量（本）]]&lt;40,表1[[#This Row],[单价]],表1[[#This Row],[单价]]*0.93),表1[[#This Row],[销量（本）]])</f>
        <v>1651.3080000000002</v>
      </c>
    </row>
    <row r="547" spans="1:9" ht="15" x14ac:dyDescent="0.15">
      <c r="A547" s="10" t="s">
        <v>549</v>
      </c>
      <c r="B547" s="8">
        <v>41478</v>
      </c>
      <c r="C547" s="10" t="s">
        <v>4</v>
      </c>
      <c r="D547" s="5" t="s">
        <v>659</v>
      </c>
      <c r="E547" s="6">
        <f>VLOOKUP(表1[[#This Row],[图书名称]],表2[],2,FALSE)</f>
        <v>39.299999999999997</v>
      </c>
      <c r="F547" s="10">
        <v>16</v>
      </c>
      <c r="G547" s="5" t="s">
        <v>674</v>
      </c>
      <c r="H547" s="5" t="str">
        <f>VLOOKUP(LEFT(表1[[#This Row],[发货地址]],3),表3[],2,FALSE)</f>
        <v>南区</v>
      </c>
      <c r="I547" s="14">
        <f>PRODUCT(IF(表1[[#This Row],[销量（本）]]&lt;40,表1[[#This Row],[单价]],表1[[#This Row],[单价]]*0.93),表1[[#This Row],[销量（本）]])</f>
        <v>628.79999999999995</v>
      </c>
    </row>
    <row r="548" spans="1:9" ht="15" x14ac:dyDescent="0.15">
      <c r="A548" s="10" t="s">
        <v>550</v>
      </c>
      <c r="B548" s="8">
        <v>41479</v>
      </c>
      <c r="C548" s="10" t="s">
        <v>3</v>
      </c>
      <c r="D548" s="5" t="s">
        <v>652</v>
      </c>
      <c r="E548" s="6">
        <f>VLOOKUP(表1[[#This Row],[图书名称]],表2[],2,FALSE)</f>
        <v>40.5</v>
      </c>
      <c r="F548" s="10">
        <v>28</v>
      </c>
      <c r="G548" s="5" t="s">
        <v>675</v>
      </c>
      <c r="H548" s="5" t="str">
        <f>VLOOKUP(LEFT(表1[[#This Row],[发货地址]],3),表3[],2,FALSE)</f>
        <v>东区</v>
      </c>
      <c r="I548" s="14">
        <f>PRODUCT(IF(表1[[#This Row],[销量（本）]]&lt;40,表1[[#This Row],[单价]],表1[[#This Row],[单价]]*0.93),表1[[#This Row],[销量（本）]])</f>
        <v>1134</v>
      </c>
    </row>
    <row r="549" spans="1:9" ht="15" x14ac:dyDescent="0.15">
      <c r="A549" s="10" t="s">
        <v>551</v>
      </c>
      <c r="B549" s="8">
        <v>41480</v>
      </c>
      <c r="C549" s="10" t="s">
        <v>3</v>
      </c>
      <c r="D549" s="5" t="s">
        <v>653</v>
      </c>
      <c r="E549" s="6">
        <f>VLOOKUP(表1[[#This Row],[图书名称]],表2[],2,FALSE)</f>
        <v>44.5</v>
      </c>
      <c r="F549" s="10">
        <v>17</v>
      </c>
      <c r="G549" s="5" t="s">
        <v>676</v>
      </c>
      <c r="H549" s="5" t="str">
        <f>VLOOKUP(LEFT(表1[[#This Row],[发货地址]],3),表3[],2,FALSE)</f>
        <v>北区</v>
      </c>
      <c r="I549" s="14">
        <f>PRODUCT(IF(表1[[#This Row],[销量（本）]]&lt;40,表1[[#This Row],[单价]],表1[[#This Row],[单价]]*0.93),表1[[#This Row],[销量（本）]])</f>
        <v>756.5</v>
      </c>
    </row>
    <row r="550" spans="1:9" ht="15" x14ac:dyDescent="0.15">
      <c r="A550" s="10" t="s">
        <v>552</v>
      </c>
      <c r="B550" s="8">
        <v>41480</v>
      </c>
      <c r="C550" s="10" t="s">
        <v>2</v>
      </c>
      <c r="D550" s="5" t="s">
        <v>657</v>
      </c>
      <c r="E550" s="6">
        <f>VLOOKUP(表1[[#This Row],[图书名称]],表2[],2,FALSE)</f>
        <v>37.799999999999997</v>
      </c>
      <c r="F550" s="10">
        <v>18</v>
      </c>
      <c r="G550" s="5" t="s">
        <v>677</v>
      </c>
      <c r="H550" s="5" t="str">
        <f>VLOOKUP(LEFT(表1[[#This Row],[发货地址]],3),表3[],2,FALSE)</f>
        <v>北区</v>
      </c>
      <c r="I550" s="14">
        <f>PRODUCT(IF(表1[[#This Row],[销量（本）]]&lt;40,表1[[#This Row],[单价]],表1[[#This Row],[单价]]*0.93),表1[[#This Row],[销量（本）]])</f>
        <v>680.4</v>
      </c>
    </row>
    <row r="551" spans="1:9" ht="15" x14ac:dyDescent="0.15">
      <c r="A551" s="10" t="s">
        <v>553</v>
      </c>
      <c r="B551" s="8">
        <v>41481</v>
      </c>
      <c r="C551" s="10" t="s">
        <v>4</v>
      </c>
      <c r="D551" s="5" t="s">
        <v>645</v>
      </c>
      <c r="E551" s="6">
        <f>VLOOKUP(表1[[#This Row],[图书名称]],表2[],2,FALSE)</f>
        <v>42.5</v>
      </c>
      <c r="F551" s="10">
        <v>49</v>
      </c>
      <c r="G551" s="5" t="s">
        <v>678</v>
      </c>
      <c r="H551" s="5" t="str">
        <f>VLOOKUP(LEFT(表1[[#This Row],[发货地址]],3),表3[],2,FALSE)</f>
        <v>西区</v>
      </c>
      <c r="I551" s="14">
        <f>PRODUCT(IF(表1[[#This Row],[销量（本）]]&lt;40,表1[[#This Row],[单价]],表1[[#This Row],[单价]]*0.93),表1[[#This Row],[销量（本）]])</f>
        <v>1936.7249999999999</v>
      </c>
    </row>
    <row r="552" spans="1:9" ht="15" x14ac:dyDescent="0.15">
      <c r="A552" s="10" t="s">
        <v>554</v>
      </c>
      <c r="B552" s="8">
        <v>41482</v>
      </c>
      <c r="C552" s="10" t="s">
        <v>3</v>
      </c>
      <c r="D552" s="5" t="s">
        <v>646</v>
      </c>
      <c r="E552" s="6">
        <f>VLOOKUP(表1[[#This Row],[图书名称]],表2[],2,FALSE)</f>
        <v>39.4</v>
      </c>
      <c r="F552" s="10">
        <v>21</v>
      </c>
      <c r="G552" s="5" t="s">
        <v>679</v>
      </c>
      <c r="H552" s="5" t="str">
        <f>VLOOKUP(LEFT(表1[[#This Row],[发货地址]],3),表3[],2,FALSE)</f>
        <v>西区</v>
      </c>
      <c r="I552" s="14">
        <f>PRODUCT(IF(表1[[#This Row],[销量（本）]]&lt;40,表1[[#This Row],[单价]],表1[[#This Row],[单价]]*0.93),表1[[#This Row],[销量（本）]])</f>
        <v>827.4</v>
      </c>
    </row>
    <row r="553" spans="1:9" ht="15" x14ac:dyDescent="0.15">
      <c r="A553" s="10" t="s">
        <v>555</v>
      </c>
      <c r="B553" s="8">
        <v>41483</v>
      </c>
      <c r="C553" s="10" t="s">
        <v>4</v>
      </c>
      <c r="D553" s="5" t="s">
        <v>644</v>
      </c>
      <c r="E553" s="6">
        <f>VLOOKUP(表1[[#This Row],[图书名称]],表2[],2,FALSE)</f>
        <v>41.3</v>
      </c>
      <c r="F553" s="10">
        <v>49</v>
      </c>
      <c r="G553" s="5" t="s">
        <v>680</v>
      </c>
      <c r="H553" s="5" t="str">
        <f>VLOOKUP(LEFT(表1[[#This Row],[发货地址]],3),表3[],2,FALSE)</f>
        <v>北区</v>
      </c>
      <c r="I553" s="14">
        <f>PRODUCT(IF(表1[[#This Row],[销量（本）]]&lt;40,表1[[#This Row],[单价]],表1[[#This Row],[单价]]*0.93),表1[[#This Row],[销量（本）]])</f>
        <v>1882.0409999999999</v>
      </c>
    </row>
    <row r="554" spans="1:9" ht="15" x14ac:dyDescent="0.15">
      <c r="A554" s="10" t="s">
        <v>556</v>
      </c>
      <c r="B554" s="8">
        <v>41485</v>
      </c>
      <c r="C554" s="10" t="s">
        <v>2</v>
      </c>
      <c r="D554" s="5" t="s">
        <v>655</v>
      </c>
      <c r="E554" s="6">
        <f>VLOOKUP(表1[[#This Row],[图书名称]],表2[],2,FALSE)</f>
        <v>43.9</v>
      </c>
      <c r="F554" s="10">
        <v>35</v>
      </c>
      <c r="G554" s="5" t="s">
        <v>681</v>
      </c>
      <c r="H554" s="5" t="str">
        <f>VLOOKUP(LEFT(表1[[#This Row],[发货地址]],3),表3[],2,FALSE)</f>
        <v>西区</v>
      </c>
      <c r="I554" s="14">
        <f>PRODUCT(IF(表1[[#This Row],[销量（本）]]&lt;40,表1[[#This Row],[单价]],表1[[#This Row],[单价]]*0.93),表1[[#This Row],[销量（本）]])</f>
        <v>1536.5</v>
      </c>
    </row>
    <row r="555" spans="1:9" ht="15" x14ac:dyDescent="0.15">
      <c r="A555" s="10" t="s">
        <v>557</v>
      </c>
      <c r="B555" s="8">
        <v>41486</v>
      </c>
      <c r="C555" s="10" t="s">
        <v>4</v>
      </c>
      <c r="D555" s="5" t="s">
        <v>656</v>
      </c>
      <c r="E555" s="6">
        <f>VLOOKUP(表1[[#This Row],[图书名称]],表2[],2,FALSE)</f>
        <v>41.1</v>
      </c>
      <c r="F555" s="10">
        <v>37</v>
      </c>
      <c r="G555" s="5" t="s">
        <v>682</v>
      </c>
      <c r="H555" s="5" t="str">
        <f>VLOOKUP(LEFT(表1[[#This Row],[发货地址]],3),表3[],2,FALSE)</f>
        <v>北区</v>
      </c>
      <c r="I555" s="14">
        <f>PRODUCT(IF(表1[[#This Row],[销量（本）]]&lt;40,表1[[#This Row],[单价]],表1[[#This Row],[单价]]*0.93),表1[[#This Row],[销量（本）]])</f>
        <v>1520.7</v>
      </c>
    </row>
    <row r="556" spans="1:9" ht="15" x14ac:dyDescent="0.15">
      <c r="A556" s="10" t="s">
        <v>558</v>
      </c>
      <c r="B556" s="8">
        <v>41486</v>
      </c>
      <c r="C556" s="10" t="s">
        <v>2</v>
      </c>
      <c r="D556" s="5" t="s">
        <v>650</v>
      </c>
      <c r="E556" s="6">
        <f>VLOOKUP(表1[[#This Row],[图书名称]],表2[],2,FALSE)</f>
        <v>39.200000000000003</v>
      </c>
      <c r="F556" s="10">
        <v>28</v>
      </c>
      <c r="G556" s="5" t="s">
        <v>683</v>
      </c>
      <c r="H556" s="5" t="str">
        <f>VLOOKUP(LEFT(表1[[#This Row],[发货地址]],3),表3[],2,FALSE)</f>
        <v>东区</v>
      </c>
      <c r="I556" s="14">
        <f>PRODUCT(IF(表1[[#This Row],[销量（本）]]&lt;40,表1[[#This Row],[单价]],表1[[#This Row],[单价]]*0.93),表1[[#This Row],[销量（本）]])</f>
        <v>1097.6000000000001</v>
      </c>
    </row>
    <row r="557" spans="1:9" ht="15" x14ac:dyDescent="0.15">
      <c r="A557" s="10" t="s">
        <v>559</v>
      </c>
      <c r="B557" s="8">
        <v>41487</v>
      </c>
      <c r="C557" s="10" t="s">
        <v>2</v>
      </c>
      <c r="D557" s="5" t="s">
        <v>666</v>
      </c>
      <c r="E557" s="6">
        <f>VLOOKUP(表1[[#This Row],[图书名称]],表2[],2,FALSE)</f>
        <v>36.299999999999997</v>
      </c>
      <c r="F557" s="10">
        <v>38</v>
      </c>
      <c r="G557" s="5" t="s">
        <v>684</v>
      </c>
      <c r="H557" s="5" t="str">
        <f>VLOOKUP(LEFT(表1[[#This Row],[发货地址]],3),表3[],2,FALSE)</f>
        <v>东区</v>
      </c>
      <c r="I557" s="14">
        <f>PRODUCT(IF(表1[[#This Row],[销量（本）]]&lt;40,表1[[#This Row],[单价]],表1[[#This Row],[单价]]*0.93),表1[[#This Row],[销量（本）]])</f>
        <v>1379.3999999999999</v>
      </c>
    </row>
    <row r="558" spans="1:9" ht="15" x14ac:dyDescent="0.15">
      <c r="A558" s="10" t="s">
        <v>560</v>
      </c>
      <c r="B558" s="8">
        <v>41488</v>
      </c>
      <c r="C558" s="10" t="s">
        <v>2</v>
      </c>
      <c r="D558" s="5" t="s">
        <v>651</v>
      </c>
      <c r="E558" s="6">
        <f>VLOOKUP(表1[[#This Row],[图书名称]],表2[],2,FALSE)</f>
        <v>34.9</v>
      </c>
      <c r="F558" s="10">
        <v>48</v>
      </c>
      <c r="G558" s="5" t="s">
        <v>685</v>
      </c>
      <c r="H558" s="5" t="str">
        <f>VLOOKUP(LEFT(表1[[#This Row],[发货地址]],3),表3[],2,FALSE)</f>
        <v>北区</v>
      </c>
      <c r="I558" s="14">
        <f>PRODUCT(IF(表1[[#This Row],[销量（本）]]&lt;40,表1[[#This Row],[单价]],表1[[#This Row],[单价]]*0.93),表1[[#This Row],[销量（本）]])</f>
        <v>1557.9360000000001</v>
      </c>
    </row>
    <row r="559" spans="1:9" ht="15" x14ac:dyDescent="0.15">
      <c r="A559" s="10" t="s">
        <v>561</v>
      </c>
      <c r="B559" s="8">
        <v>41489</v>
      </c>
      <c r="C559" s="10" t="s">
        <v>2</v>
      </c>
      <c r="D559" s="5" t="s">
        <v>652</v>
      </c>
      <c r="E559" s="6">
        <f>VLOOKUP(表1[[#This Row],[图书名称]],表2[],2,FALSE)</f>
        <v>40.5</v>
      </c>
      <c r="F559" s="10">
        <v>41</v>
      </c>
      <c r="G559" s="5" t="s">
        <v>686</v>
      </c>
      <c r="H559" s="5" t="str">
        <f>VLOOKUP(LEFT(表1[[#This Row],[发货地址]],3),表3[],2,FALSE)</f>
        <v>南区</v>
      </c>
      <c r="I559" s="14">
        <f>PRODUCT(IF(表1[[#This Row],[销量（本）]]&lt;40,表1[[#This Row],[单价]],表1[[#This Row],[单价]]*0.93),表1[[#This Row],[销量（本）]])</f>
        <v>1544.2649999999999</v>
      </c>
    </row>
    <row r="560" spans="1:9" ht="15" x14ac:dyDescent="0.15">
      <c r="A560" s="10" t="s">
        <v>562</v>
      </c>
      <c r="B560" s="8">
        <v>41490</v>
      </c>
      <c r="C560" s="10" t="s">
        <v>2</v>
      </c>
      <c r="D560" s="5" t="s">
        <v>653</v>
      </c>
      <c r="E560" s="6">
        <f>VLOOKUP(表1[[#This Row],[图书名称]],表2[],2,FALSE)</f>
        <v>44.5</v>
      </c>
      <c r="F560" s="10">
        <v>44</v>
      </c>
      <c r="G560" s="5" t="s">
        <v>687</v>
      </c>
      <c r="H560" s="5" t="str">
        <f>VLOOKUP(LEFT(表1[[#This Row],[发货地址]],3),表3[],2,FALSE)</f>
        <v>南区</v>
      </c>
      <c r="I560" s="14">
        <f>PRODUCT(IF(表1[[#This Row],[销量（本）]]&lt;40,表1[[#This Row],[单价]],表1[[#This Row],[单价]]*0.93),表1[[#This Row],[销量（本）]])</f>
        <v>1820.9400000000003</v>
      </c>
    </row>
    <row r="561" spans="1:9" ht="15" x14ac:dyDescent="0.15">
      <c r="A561" s="10" t="s">
        <v>563</v>
      </c>
      <c r="B561" s="8">
        <v>41493</v>
      </c>
      <c r="C561" s="10" t="s">
        <v>2</v>
      </c>
      <c r="D561" s="5" t="s">
        <v>657</v>
      </c>
      <c r="E561" s="6">
        <f>VLOOKUP(表1[[#This Row],[图书名称]],表2[],2,FALSE)</f>
        <v>37.799999999999997</v>
      </c>
      <c r="F561" s="10">
        <v>4</v>
      </c>
      <c r="G561" s="5" t="s">
        <v>688</v>
      </c>
      <c r="H561" s="5" t="str">
        <f>VLOOKUP(LEFT(表1[[#This Row],[发货地址]],3),表3[],2,FALSE)</f>
        <v>南区</v>
      </c>
      <c r="I561" s="14">
        <f>PRODUCT(IF(表1[[#This Row],[销量（本）]]&lt;40,表1[[#This Row],[单价]],表1[[#This Row],[单价]]*0.93),表1[[#This Row],[销量（本）]])</f>
        <v>151.19999999999999</v>
      </c>
    </row>
    <row r="562" spans="1:9" ht="15" x14ac:dyDescent="0.15">
      <c r="A562" s="10" t="s">
        <v>564</v>
      </c>
      <c r="B562" s="8">
        <v>41493</v>
      </c>
      <c r="C562" s="10" t="s">
        <v>2</v>
      </c>
      <c r="D562" s="5" t="s">
        <v>652</v>
      </c>
      <c r="E562" s="6">
        <f>VLOOKUP(表1[[#This Row],[图书名称]],表2[],2,FALSE)</f>
        <v>40.5</v>
      </c>
      <c r="F562" s="10">
        <v>6</v>
      </c>
      <c r="G562" s="5" t="s">
        <v>689</v>
      </c>
      <c r="H562" s="5" t="str">
        <f>VLOOKUP(LEFT(表1[[#This Row],[发货地址]],3),表3[],2,FALSE)</f>
        <v>东区</v>
      </c>
      <c r="I562" s="14">
        <f>PRODUCT(IF(表1[[#This Row],[销量（本）]]&lt;40,表1[[#This Row],[单价]],表1[[#This Row],[单价]]*0.93),表1[[#This Row],[销量（本）]])</f>
        <v>243</v>
      </c>
    </row>
    <row r="563" spans="1:9" ht="15" x14ac:dyDescent="0.15">
      <c r="A563" s="10" t="s">
        <v>565</v>
      </c>
      <c r="B563" s="8">
        <v>41494</v>
      </c>
      <c r="C563" s="10" t="s">
        <v>4</v>
      </c>
      <c r="D563" s="5" t="s">
        <v>653</v>
      </c>
      <c r="E563" s="6">
        <f>VLOOKUP(表1[[#This Row],[图书名称]],表2[],2,FALSE)</f>
        <v>44.5</v>
      </c>
      <c r="F563" s="10">
        <v>34</v>
      </c>
      <c r="G563" s="5" t="s">
        <v>690</v>
      </c>
      <c r="H563" s="5" t="str">
        <f>VLOOKUP(LEFT(表1[[#This Row],[发货地址]],3),表3[],2,FALSE)</f>
        <v>北区</v>
      </c>
      <c r="I563" s="14">
        <f>PRODUCT(IF(表1[[#This Row],[销量（本）]]&lt;40,表1[[#This Row],[单价]],表1[[#This Row],[单价]]*0.93),表1[[#This Row],[销量（本）]])</f>
        <v>1513</v>
      </c>
    </row>
    <row r="564" spans="1:9" ht="15" x14ac:dyDescent="0.15">
      <c r="A564" s="10" t="s">
        <v>566</v>
      </c>
      <c r="B564" s="8">
        <v>41495</v>
      </c>
      <c r="C564" s="10" t="s">
        <v>3</v>
      </c>
      <c r="D564" s="5" t="s">
        <v>657</v>
      </c>
      <c r="E564" s="6">
        <f>VLOOKUP(表1[[#This Row],[图书名称]],表2[],2,FALSE)</f>
        <v>37.799999999999997</v>
      </c>
      <c r="F564" s="10">
        <v>14</v>
      </c>
      <c r="G564" s="5" t="s">
        <v>713</v>
      </c>
      <c r="H564" s="5" t="str">
        <f>VLOOKUP(LEFT(表1[[#This Row],[发货地址]],3),表3[],2,FALSE)</f>
        <v>北区</v>
      </c>
      <c r="I564" s="14">
        <f>PRODUCT(IF(表1[[#This Row],[销量（本）]]&lt;40,表1[[#This Row],[单价]],表1[[#This Row],[单价]]*0.93),表1[[#This Row],[销量（本）]])</f>
        <v>529.19999999999993</v>
      </c>
    </row>
    <row r="565" spans="1:9" ht="15" x14ac:dyDescent="0.15">
      <c r="A565" s="10" t="s">
        <v>567</v>
      </c>
      <c r="B565" s="8">
        <v>41496</v>
      </c>
      <c r="C565" s="10" t="s">
        <v>4</v>
      </c>
      <c r="D565" s="5" t="s">
        <v>645</v>
      </c>
      <c r="E565" s="6">
        <f>VLOOKUP(表1[[#This Row],[图书名称]],表2[],2,FALSE)</f>
        <v>42.5</v>
      </c>
      <c r="F565" s="10">
        <v>11</v>
      </c>
      <c r="G565" s="5" t="s">
        <v>714</v>
      </c>
      <c r="H565" s="5" t="str">
        <f>VLOOKUP(LEFT(表1[[#This Row],[发货地址]],3),表3[],2,FALSE)</f>
        <v>东区</v>
      </c>
      <c r="I565" s="14">
        <f>PRODUCT(IF(表1[[#This Row],[销量（本）]]&lt;40,表1[[#This Row],[单价]],表1[[#This Row],[单价]]*0.93),表1[[#This Row],[销量（本）]])</f>
        <v>467.5</v>
      </c>
    </row>
    <row r="566" spans="1:9" ht="15" x14ac:dyDescent="0.15">
      <c r="A566" s="10" t="s">
        <v>568</v>
      </c>
      <c r="B566" s="8">
        <v>41500</v>
      </c>
      <c r="C566" s="10" t="s">
        <v>3</v>
      </c>
      <c r="D566" s="5" t="s">
        <v>646</v>
      </c>
      <c r="E566" s="6">
        <f>VLOOKUP(表1[[#This Row],[图书名称]],表2[],2,FALSE)</f>
        <v>39.4</v>
      </c>
      <c r="F566" s="10">
        <v>34</v>
      </c>
      <c r="G566" s="5" t="s">
        <v>715</v>
      </c>
      <c r="H566" s="5" t="str">
        <f>VLOOKUP(LEFT(表1[[#This Row],[发货地址]],3),表3[],2,FALSE)</f>
        <v>东区</v>
      </c>
      <c r="I566" s="14">
        <f>PRODUCT(IF(表1[[#This Row],[销量（本）]]&lt;40,表1[[#This Row],[单价]],表1[[#This Row],[单价]]*0.93),表1[[#This Row],[销量（本）]])</f>
        <v>1339.6</v>
      </c>
    </row>
    <row r="567" spans="1:9" ht="15" x14ac:dyDescent="0.15">
      <c r="A567" s="10" t="s">
        <v>569</v>
      </c>
      <c r="B567" s="8">
        <v>41500</v>
      </c>
      <c r="C567" s="10" t="s">
        <v>4</v>
      </c>
      <c r="D567" s="5" t="s">
        <v>644</v>
      </c>
      <c r="E567" s="6">
        <f>VLOOKUP(表1[[#This Row],[图书名称]],表2[],2,FALSE)</f>
        <v>41.3</v>
      </c>
      <c r="F567" s="10">
        <v>10</v>
      </c>
      <c r="G567" s="5" t="s">
        <v>716</v>
      </c>
      <c r="H567" s="5" t="str">
        <f>VLOOKUP(LEFT(表1[[#This Row],[发货地址]],3),表3[],2,FALSE)</f>
        <v>北区</v>
      </c>
      <c r="I567" s="14">
        <f>PRODUCT(IF(表1[[#This Row],[销量（本）]]&lt;40,表1[[#This Row],[单价]],表1[[#This Row],[单价]]*0.93),表1[[#This Row],[销量（本）]])</f>
        <v>413</v>
      </c>
    </row>
    <row r="568" spans="1:9" ht="15" x14ac:dyDescent="0.15">
      <c r="A568" s="10" t="s">
        <v>570</v>
      </c>
      <c r="B568" s="8">
        <v>41501</v>
      </c>
      <c r="C568" s="10" t="s">
        <v>3</v>
      </c>
      <c r="D568" s="5" t="s">
        <v>655</v>
      </c>
      <c r="E568" s="6">
        <f>VLOOKUP(表1[[#This Row],[图书名称]],表2[],2,FALSE)</f>
        <v>43.9</v>
      </c>
      <c r="F568" s="10">
        <v>11</v>
      </c>
      <c r="G568" s="5" t="s">
        <v>717</v>
      </c>
      <c r="H568" s="5" t="str">
        <f>VLOOKUP(LEFT(表1[[#This Row],[发货地址]],3),表3[],2,FALSE)</f>
        <v>北区</v>
      </c>
      <c r="I568" s="14">
        <f>PRODUCT(IF(表1[[#This Row],[销量（本）]]&lt;40,表1[[#This Row],[单价]],表1[[#This Row],[单价]]*0.93),表1[[#This Row],[销量（本）]])</f>
        <v>482.9</v>
      </c>
    </row>
    <row r="569" spans="1:9" ht="15" x14ac:dyDescent="0.15">
      <c r="A569" s="10" t="s">
        <v>571</v>
      </c>
      <c r="B569" s="8">
        <v>41501</v>
      </c>
      <c r="C569" s="10" t="s">
        <v>2</v>
      </c>
      <c r="D569" s="5" t="s">
        <v>656</v>
      </c>
      <c r="E569" s="6">
        <f>VLOOKUP(表1[[#This Row],[图书名称]],表2[],2,FALSE)</f>
        <v>41.1</v>
      </c>
      <c r="F569" s="10">
        <v>21</v>
      </c>
      <c r="G569" s="5" t="s">
        <v>718</v>
      </c>
      <c r="H569" s="5" t="str">
        <f>VLOOKUP(LEFT(表1[[#This Row],[发货地址]],3),表3[],2,FALSE)</f>
        <v>北区</v>
      </c>
      <c r="I569" s="14">
        <f>PRODUCT(IF(表1[[#This Row],[销量（本）]]&lt;40,表1[[#This Row],[单价]],表1[[#This Row],[单价]]*0.93),表1[[#This Row],[销量（本）]])</f>
        <v>863.1</v>
      </c>
    </row>
    <row r="570" spans="1:9" ht="15" x14ac:dyDescent="0.15">
      <c r="A570" s="10" t="s">
        <v>572</v>
      </c>
      <c r="B570" s="8">
        <v>41502</v>
      </c>
      <c r="C570" s="10" t="s">
        <v>3</v>
      </c>
      <c r="D570" s="5" t="s">
        <v>650</v>
      </c>
      <c r="E570" s="6">
        <f>VLOOKUP(表1[[#This Row],[图书名称]],表2[],2,FALSE)</f>
        <v>39.200000000000003</v>
      </c>
      <c r="F570" s="10">
        <v>43</v>
      </c>
      <c r="G570" s="5" t="s">
        <v>719</v>
      </c>
      <c r="H570" s="5" t="str">
        <f>VLOOKUP(LEFT(表1[[#This Row],[发货地址]],3),表3[],2,FALSE)</f>
        <v>东区</v>
      </c>
      <c r="I570" s="14">
        <f>PRODUCT(IF(表1[[#This Row],[销量（本）]]&lt;40,表1[[#This Row],[单价]],表1[[#This Row],[单价]]*0.93),表1[[#This Row],[销量（本）]])</f>
        <v>1567.6080000000002</v>
      </c>
    </row>
    <row r="571" spans="1:9" ht="15" x14ac:dyDescent="0.15">
      <c r="A571" s="10" t="s">
        <v>573</v>
      </c>
      <c r="B571" s="8">
        <v>41502</v>
      </c>
      <c r="C571" s="10" t="s">
        <v>3</v>
      </c>
      <c r="D571" s="5" t="s">
        <v>666</v>
      </c>
      <c r="E571" s="6">
        <f>VLOOKUP(表1[[#This Row],[图书名称]],表2[],2,FALSE)</f>
        <v>36.299999999999997</v>
      </c>
      <c r="F571" s="10">
        <v>15</v>
      </c>
      <c r="G571" s="5" t="s">
        <v>720</v>
      </c>
      <c r="H571" s="5" t="str">
        <f>VLOOKUP(LEFT(表1[[#This Row],[发货地址]],3),表3[],2,FALSE)</f>
        <v>东区</v>
      </c>
      <c r="I571" s="14">
        <f>PRODUCT(IF(表1[[#This Row],[销量（本）]]&lt;40,表1[[#This Row],[单价]],表1[[#This Row],[单价]]*0.93),表1[[#This Row],[销量（本）]])</f>
        <v>544.5</v>
      </c>
    </row>
    <row r="572" spans="1:9" ht="15" x14ac:dyDescent="0.15">
      <c r="A572" s="10" t="s">
        <v>574</v>
      </c>
      <c r="B572" s="8">
        <v>41503</v>
      </c>
      <c r="C572" s="10" t="s">
        <v>3</v>
      </c>
      <c r="D572" s="5" t="s">
        <v>651</v>
      </c>
      <c r="E572" s="6">
        <f>VLOOKUP(表1[[#This Row],[图书名称]],表2[],2,FALSE)</f>
        <v>34.9</v>
      </c>
      <c r="F572" s="10">
        <v>50</v>
      </c>
      <c r="G572" s="5" t="s">
        <v>721</v>
      </c>
      <c r="H572" s="5" t="str">
        <f>VLOOKUP(LEFT(表1[[#This Row],[发货地址]],3),表3[],2,FALSE)</f>
        <v>南区</v>
      </c>
      <c r="I572" s="14">
        <f>PRODUCT(IF(表1[[#This Row],[销量（本）]]&lt;40,表1[[#This Row],[单价]],表1[[#This Row],[单价]]*0.93),表1[[#This Row],[销量（本）]])</f>
        <v>1622.8500000000001</v>
      </c>
    </row>
    <row r="573" spans="1:9" ht="15" x14ac:dyDescent="0.15">
      <c r="A573" s="10" t="s">
        <v>575</v>
      </c>
      <c r="B573" s="8">
        <v>41504</v>
      </c>
      <c r="C573" s="10" t="s">
        <v>4</v>
      </c>
      <c r="D573" s="5" t="s">
        <v>652</v>
      </c>
      <c r="E573" s="6">
        <f>VLOOKUP(表1[[#This Row],[图书名称]],表2[],2,FALSE)</f>
        <v>40.5</v>
      </c>
      <c r="F573" s="10">
        <v>10</v>
      </c>
      <c r="G573" s="5" t="s">
        <v>722</v>
      </c>
      <c r="H573" s="5" t="str">
        <f>VLOOKUP(LEFT(表1[[#This Row],[发货地址]],3),表3[],2,FALSE)</f>
        <v>北区</v>
      </c>
      <c r="I573" s="14">
        <f>PRODUCT(IF(表1[[#This Row],[销量（本）]]&lt;40,表1[[#This Row],[单价]],表1[[#This Row],[单价]]*0.93),表1[[#This Row],[销量（本）]])</f>
        <v>405</v>
      </c>
    </row>
    <row r="574" spans="1:9" ht="15" x14ac:dyDescent="0.15">
      <c r="A574" s="10" t="s">
        <v>576</v>
      </c>
      <c r="B574" s="8">
        <v>41507</v>
      </c>
      <c r="C574" s="10" t="s">
        <v>4</v>
      </c>
      <c r="D574" s="5" t="s">
        <v>653</v>
      </c>
      <c r="E574" s="6">
        <f>VLOOKUP(表1[[#This Row],[图书名称]],表2[],2,FALSE)</f>
        <v>44.5</v>
      </c>
      <c r="F574" s="10">
        <v>19</v>
      </c>
      <c r="G574" s="5" t="s">
        <v>723</v>
      </c>
      <c r="H574" s="5" t="str">
        <f>VLOOKUP(LEFT(表1[[#This Row],[发货地址]],3),表3[],2,FALSE)</f>
        <v>南区</v>
      </c>
      <c r="I574" s="14">
        <f>PRODUCT(IF(表1[[#This Row],[销量（本）]]&lt;40,表1[[#This Row],[单价]],表1[[#This Row],[单价]]*0.93),表1[[#This Row],[销量（本）]])</f>
        <v>845.5</v>
      </c>
    </row>
    <row r="575" spans="1:9" ht="15" x14ac:dyDescent="0.15">
      <c r="A575" s="10" t="s">
        <v>577</v>
      </c>
      <c r="B575" s="8">
        <v>41507</v>
      </c>
      <c r="C575" s="10" t="s">
        <v>3</v>
      </c>
      <c r="D575" s="5" t="s">
        <v>657</v>
      </c>
      <c r="E575" s="6">
        <f>VLOOKUP(表1[[#This Row],[图书名称]],表2[],2,FALSE)</f>
        <v>37.799999999999997</v>
      </c>
      <c r="F575" s="10">
        <v>35</v>
      </c>
      <c r="G575" s="5" t="s">
        <v>792</v>
      </c>
      <c r="H575" s="5" t="str">
        <f>VLOOKUP(LEFT(表1[[#This Row],[发货地址]],3),表3[],2,FALSE)</f>
        <v>北区</v>
      </c>
      <c r="I575" s="14">
        <f>PRODUCT(IF(表1[[#This Row],[销量（本）]]&lt;40,表1[[#This Row],[单价]],表1[[#This Row],[单价]]*0.93),表1[[#This Row],[销量（本）]])</f>
        <v>1323</v>
      </c>
    </row>
    <row r="576" spans="1:9" ht="15" x14ac:dyDescent="0.15">
      <c r="A576" s="10" t="s">
        <v>578</v>
      </c>
      <c r="B576" s="8">
        <v>41509</v>
      </c>
      <c r="C576" s="10" t="s">
        <v>4</v>
      </c>
      <c r="D576" s="5" t="s">
        <v>644</v>
      </c>
      <c r="E576" s="6">
        <f>VLOOKUP(表1[[#This Row],[图书名称]],表2[],2,FALSE)</f>
        <v>41.3</v>
      </c>
      <c r="F576" s="10">
        <v>32</v>
      </c>
      <c r="G576" s="5" t="s">
        <v>790</v>
      </c>
      <c r="H576" s="5" t="str">
        <f>VLOOKUP(LEFT(表1[[#This Row],[发货地址]],3),表3[],2,FALSE)</f>
        <v>东区</v>
      </c>
      <c r="I576" s="14">
        <f>PRODUCT(IF(表1[[#This Row],[销量（本）]]&lt;40,表1[[#This Row],[单价]],表1[[#This Row],[单价]]*0.93),表1[[#This Row],[销量（本）]])</f>
        <v>1321.6</v>
      </c>
    </row>
    <row r="577" spans="1:9" ht="15" x14ac:dyDescent="0.15">
      <c r="A577" s="10" t="s">
        <v>579</v>
      </c>
      <c r="B577" s="8">
        <v>41510</v>
      </c>
      <c r="C577" s="10" t="s">
        <v>4</v>
      </c>
      <c r="D577" s="5" t="s">
        <v>655</v>
      </c>
      <c r="E577" s="6">
        <f>VLOOKUP(表1[[#This Row],[图书名称]],表2[],2,FALSE)</f>
        <v>43.9</v>
      </c>
      <c r="F577" s="10">
        <v>41</v>
      </c>
      <c r="G577" s="5" t="s">
        <v>724</v>
      </c>
      <c r="H577" s="5" t="str">
        <f>VLOOKUP(LEFT(表1[[#This Row],[发货地址]],3),表3[],2,FALSE)</f>
        <v>北区</v>
      </c>
      <c r="I577" s="14">
        <f>PRODUCT(IF(表1[[#This Row],[销量（本）]]&lt;40,表1[[#This Row],[单价]],表1[[#This Row],[单价]]*0.93),表1[[#This Row],[销量（本）]])</f>
        <v>1673.9069999999999</v>
      </c>
    </row>
    <row r="578" spans="1:9" ht="15" x14ac:dyDescent="0.15">
      <c r="A578" s="10" t="s">
        <v>580</v>
      </c>
      <c r="B578" s="8">
        <v>41514</v>
      </c>
      <c r="C578" s="10" t="s">
        <v>2</v>
      </c>
      <c r="D578" s="5" t="s">
        <v>656</v>
      </c>
      <c r="E578" s="6">
        <f>VLOOKUP(表1[[#This Row],[图书名称]],表2[],2,FALSE)</f>
        <v>41.1</v>
      </c>
      <c r="F578" s="10">
        <v>61</v>
      </c>
      <c r="G578" s="5" t="s">
        <v>725</v>
      </c>
      <c r="H578" s="5" t="str">
        <f>VLOOKUP(LEFT(表1[[#This Row],[发货地址]],3),表3[],2,FALSE)</f>
        <v>东区</v>
      </c>
      <c r="I578" s="14">
        <f>PRODUCT(IF(表1[[#This Row],[销量（本）]]&lt;40,表1[[#This Row],[单价]],表1[[#This Row],[单价]]*0.93),表1[[#This Row],[销量（本）]])</f>
        <v>2331.6030000000005</v>
      </c>
    </row>
    <row r="579" spans="1:9" ht="15" x14ac:dyDescent="0.15">
      <c r="A579" s="10" t="s">
        <v>581</v>
      </c>
      <c r="B579" s="8">
        <v>41514</v>
      </c>
      <c r="C579" s="10" t="s">
        <v>4</v>
      </c>
      <c r="D579" s="5" t="s">
        <v>650</v>
      </c>
      <c r="E579" s="6">
        <f>VLOOKUP(表1[[#This Row],[图书名称]],表2[],2,FALSE)</f>
        <v>39.200000000000003</v>
      </c>
      <c r="F579" s="10">
        <v>30</v>
      </c>
      <c r="G579" s="5" t="s">
        <v>726</v>
      </c>
      <c r="H579" s="5" t="str">
        <f>VLOOKUP(LEFT(表1[[#This Row],[发货地址]],3),表3[],2,FALSE)</f>
        <v>北区</v>
      </c>
      <c r="I579" s="14">
        <f>PRODUCT(IF(表1[[#This Row],[销量（本）]]&lt;40,表1[[#This Row],[单价]],表1[[#This Row],[单价]]*0.93),表1[[#This Row],[销量（本）]])</f>
        <v>1176</v>
      </c>
    </row>
    <row r="580" spans="1:9" ht="15" x14ac:dyDescent="0.15">
      <c r="A580" s="10" t="s">
        <v>582</v>
      </c>
      <c r="B580" s="8">
        <v>41515</v>
      </c>
      <c r="C580" s="10" t="s">
        <v>4</v>
      </c>
      <c r="D580" s="5" t="s">
        <v>666</v>
      </c>
      <c r="E580" s="6">
        <f>VLOOKUP(表1[[#This Row],[图书名称]],表2[],2,FALSE)</f>
        <v>36.299999999999997</v>
      </c>
      <c r="F580" s="10">
        <v>34</v>
      </c>
      <c r="G580" s="5" t="s">
        <v>668</v>
      </c>
      <c r="H580" s="5" t="str">
        <f>VLOOKUP(LEFT(表1[[#This Row],[发货地址]],3),表3[],2,FALSE)</f>
        <v>南区</v>
      </c>
      <c r="I580" s="14">
        <f>PRODUCT(IF(表1[[#This Row],[销量（本）]]&lt;40,表1[[#This Row],[单价]],表1[[#This Row],[单价]]*0.93),表1[[#This Row],[销量（本）]])</f>
        <v>1234.1999999999998</v>
      </c>
    </row>
    <row r="581" spans="1:9" ht="15" x14ac:dyDescent="0.15">
      <c r="A581" s="10" t="s">
        <v>583</v>
      </c>
      <c r="B581" s="8">
        <v>41516</v>
      </c>
      <c r="C581" s="10" t="s">
        <v>2</v>
      </c>
      <c r="D581" s="5" t="s">
        <v>651</v>
      </c>
      <c r="E581" s="6">
        <f>VLOOKUP(表1[[#This Row],[图书名称]],表2[],2,FALSE)</f>
        <v>34.9</v>
      </c>
      <c r="F581" s="10">
        <v>48</v>
      </c>
      <c r="G581" s="5" t="s">
        <v>669</v>
      </c>
      <c r="H581" s="5" t="str">
        <f>VLOOKUP(LEFT(表1[[#This Row],[发货地址]],3),表3[],2,FALSE)</f>
        <v>南区</v>
      </c>
      <c r="I581" s="14">
        <f>PRODUCT(IF(表1[[#This Row],[销量（本）]]&lt;40,表1[[#This Row],[单价]],表1[[#This Row],[单价]]*0.93),表1[[#This Row],[销量（本）]])</f>
        <v>1557.9360000000001</v>
      </c>
    </row>
    <row r="582" spans="1:9" ht="15" x14ac:dyDescent="0.15">
      <c r="A582" s="10" t="s">
        <v>584</v>
      </c>
      <c r="B582" s="8">
        <v>41516</v>
      </c>
      <c r="C582" s="10" t="s">
        <v>3</v>
      </c>
      <c r="D582" s="5" t="s">
        <v>652</v>
      </c>
      <c r="E582" s="6">
        <f>VLOOKUP(表1[[#This Row],[图书名称]],表2[],2,FALSE)</f>
        <v>40.5</v>
      </c>
      <c r="F582" s="10">
        <v>14</v>
      </c>
      <c r="G582" s="5" t="s">
        <v>670</v>
      </c>
      <c r="H582" s="5" t="str">
        <f>VLOOKUP(LEFT(表1[[#This Row],[发货地址]],3),表3[],2,FALSE)</f>
        <v>东区</v>
      </c>
      <c r="I582" s="14">
        <f>PRODUCT(IF(表1[[#This Row],[销量（本）]]&lt;40,表1[[#This Row],[单价]],表1[[#This Row],[单价]]*0.93),表1[[#This Row],[销量（本）]])</f>
        <v>567</v>
      </c>
    </row>
    <row r="583" spans="1:9" ht="15" x14ac:dyDescent="0.15">
      <c r="A583" s="10" t="s">
        <v>585</v>
      </c>
      <c r="B583" s="8">
        <v>41517</v>
      </c>
      <c r="C583" s="10" t="s">
        <v>2</v>
      </c>
      <c r="D583" s="5" t="s">
        <v>653</v>
      </c>
      <c r="E583" s="6">
        <f>VLOOKUP(表1[[#This Row],[图书名称]],表2[],2,FALSE)</f>
        <v>44.5</v>
      </c>
      <c r="F583" s="10">
        <v>53</v>
      </c>
      <c r="G583" s="5" t="s">
        <v>671</v>
      </c>
      <c r="H583" s="5" t="str">
        <f>VLOOKUP(LEFT(表1[[#This Row],[发货地址]],3),表3[],2,FALSE)</f>
        <v>东区</v>
      </c>
      <c r="I583" s="14">
        <f>PRODUCT(IF(表1[[#This Row],[销量（本）]]&lt;40,表1[[#This Row],[单价]],表1[[#This Row],[单价]]*0.93),表1[[#This Row],[销量（本）]])</f>
        <v>2193.4050000000002</v>
      </c>
    </row>
    <row r="584" spans="1:9" ht="15" x14ac:dyDescent="0.15">
      <c r="A584" s="10" t="s">
        <v>586</v>
      </c>
      <c r="B584" s="8">
        <v>41520</v>
      </c>
      <c r="C584" s="10" t="s">
        <v>664</v>
      </c>
      <c r="D584" s="5" t="s">
        <v>657</v>
      </c>
      <c r="E584" s="6">
        <f>VLOOKUP(表1[[#This Row],[图书名称]],表2[],2,FALSE)</f>
        <v>37.799999999999997</v>
      </c>
      <c r="F584" s="10">
        <v>50</v>
      </c>
      <c r="G584" s="5" t="s">
        <v>672</v>
      </c>
      <c r="H584" s="5" t="str">
        <f>VLOOKUP(LEFT(表1[[#This Row],[发货地址]],3),表3[],2,FALSE)</f>
        <v>南区</v>
      </c>
      <c r="I584" s="14">
        <f>PRODUCT(IF(表1[[#This Row],[销量（本）]]&lt;40,表1[[#This Row],[单价]],表1[[#This Row],[单价]]*0.93),表1[[#This Row],[销量（本）]])</f>
        <v>1757.6999999999998</v>
      </c>
    </row>
    <row r="585" spans="1:9" ht="15" x14ac:dyDescent="0.15">
      <c r="A585" s="10" t="s">
        <v>587</v>
      </c>
      <c r="B585" s="8">
        <v>41521</v>
      </c>
      <c r="C585" s="10" t="s">
        <v>3</v>
      </c>
      <c r="D585" s="5" t="s">
        <v>645</v>
      </c>
      <c r="E585" s="6">
        <f>VLOOKUP(表1[[#This Row],[图书名称]],表2[],2,FALSE)</f>
        <v>42.5</v>
      </c>
      <c r="F585" s="10">
        <v>41</v>
      </c>
      <c r="G585" s="5" t="s">
        <v>673</v>
      </c>
      <c r="H585" s="5" t="str">
        <f>VLOOKUP(LEFT(表1[[#This Row],[发货地址]],3),表3[],2,FALSE)</f>
        <v>西区</v>
      </c>
      <c r="I585" s="14">
        <f>PRODUCT(IF(表1[[#This Row],[销量（本）]]&lt;40,表1[[#This Row],[单价]],表1[[#This Row],[单价]]*0.93),表1[[#This Row],[销量（本）]])</f>
        <v>1620.5249999999999</v>
      </c>
    </row>
    <row r="586" spans="1:9" ht="15" x14ac:dyDescent="0.15">
      <c r="A586" s="10" t="s">
        <v>588</v>
      </c>
      <c r="B586" s="8">
        <v>41521</v>
      </c>
      <c r="C586" s="10" t="s">
        <v>4</v>
      </c>
      <c r="D586" s="5" t="s">
        <v>646</v>
      </c>
      <c r="E586" s="6">
        <f>VLOOKUP(表1[[#This Row],[图书名称]],表2[],2,FALSE)</f>
        <v>39.4</v>
      </c>
      <c r="F586" s="10">
        <v>20</v>
      </c>
      <c r="G586" s="5" t="s">
        <v>674</v>
      </c>
      <c r="H586" s="5" t="str">
        <f>VLOOKUP(LEFT(表1[[#This Row],[发货地址]],3),表3[],2,FALSE)</f>
        <v>南区</v>
      </c>
      <c r="I586" s="14">
        <f>PRODUCT(IF(表1[[#This Row],[销量（本）]]&lt;40,表1[[#This Row],[单价]],表1[[#This Row],[单价]]*0.93),表1[[#This Row],[销量（本）]])</f>
        <v>788</v>
      </c>
    </row>
    <row r="587" spans="1:9" ht="15" x14ac:dyDescent="0.15">
      <c r="A587" s="10" t="s">
        <v>589</v>
      </c>
      <c r="B587" s="8">
        <v>41522</v>
      </c>
      <c r="C587" s="10" t="s">
        <v>4</v>
      </c>
      <c r="D587" s="5" t="s">
        <v>654</v>
      </c>
      <c r="E587" s="6">
        <f>VLOOKUP(表1[[#This Row],[图书名称]],表2[],2,FALSE)</f>
        <v>36.799999999999997</v>
      </c>
      <c r="F587" s="10">
        <v>44</v>
      </c>
      <c r="G587" s="5" t="s">
        <v>675</v>
      </c>
      <c r="H587" s="5" t="str">
        <f>VLOOKUP(LEFT(表1[[#This Row],[发货地址]],3),表3[],2,FALSE)</f>
        <v>东区</v>
      </c>
      <c r="I587" s="14">
        <f>PRODUCT(IF(表1[[#This Row],[销量（本）]]&lt;40,表1[[#This Row],[单价]],表1[[#This Row],[单价]]*0.93),表1[[#This Row],[销量（本）]])</f>
        <v>1505.8559999999998</v>
      </c>
    </row>
    <row r="588" spans="1:9" ht="15" x14ac:dyDescent="0.15">
      <c r="A588" s="10" t="s">
        <v>590</v>
      </c>
      <c r="B588" s="8">
        <v>41523</v>
      </c>
      <c r="C588" s="10" t="s">
        <v>3</v>
      </c>
      <c r="D588" s="5" t="s">
        <v>658</v>
      </c>
      <c r="E588" s="6">
        <f>VLOOKUP(表1[[#This Row],[图书名称]],表2[],2,FALSE)</f>
        <v>43.2</v>
      </c>
      <c r="F588" s="10">
        <v>30</v>
      </c>
      <c r="G588" s="5" t="s">
        <v>676</v>
      </c>
      <c r="H588" s="5" t="str">
        <f>VLOOKUP(LEFT(表1[[#This Row],[发货地址]],3),表3[],2,FALSE)</f>
        <v>北区</v>
      </c>
      <c r="I588" s="14">
        <f>PRODUCT(IF(表1[[#This Row],[销量（本）]]&lt;40,表1[[#This Row],[单价]],表1[[#This Row],[单价]]*0.93),表1[[#This Row],[销量（本）]])</f>
        <v>1296</v>
      </c>
    </row>
    <row r="589" spans="1:9" ht="15" x14ac:dyDescent="0.15">
      <c r="A589" s="10" t="s">
        <v>591</v>
      </c>
      <c r="B589" s="8">
        <v>41523</v>
      </c>
      <c r="C589" s="10" t="s">
        <v>4</v>
      </c>
      <c r="D589" s="5" t="s">
        <v>647</v>
      </c>
      <c r="E589" s="6">
        <f>VLOOKUP(表1[[#This Row],[图书名称]],表2[],2,FALSE)</f>
        <v>39.799999999999997</v>
      </c>
      <c r="F589" s="10">
        <v>24</v>
      </c>
      <c r="G589" s="5" t="s">
        <v>677</v>
      </c>
      <c r="H589" s="5" t="str">
        <f>VLOOKUP(LEFT(表1[[#This Row],[发货地址]],3),表3[],2,FALSE)</f>
        <v>北区</v>
      </c>
      <c r="I589" s="14">
        <f>PRODUCT(IF(表1[[#This Row],[销量（本）]]&lt;40,表1[[#This Row],[单价]],表1[[#This Row],[单价]]*0.93),表1[[#This Row],[销量（本）]])</f>
        <v>955.19999999999993</v>
      </c>
    </row>
    <row r="590" spans="1:9" ht="15" x14ac:dyDescent="0.15">
      <c r="A590" s="10" t="s">
        <v>592</v>
      </c>
      <c r="B590" s="8">
        <v>41524</v>
      </c>
      <c r="C590" s="10" t="s">
        <v>3</v>
      </c>
      <c r="D590" s="5" t="s">
        <v>648</v>
      </c>
      <c r="E590" s="6">
        <f>VLOOKUP(表1[[#This Row],[图书名称]],表2[],2,FALSE)</f>
        <v>40.6</v>
      </c>
      <c r="F590" s="10">
        <v>33</v>
      </c>
      <c r="G590" s="5" t="s">
        <v>678</v>
      </c>
      <c r="H590" s="5" t="str">
        <f>VLOOKUP(LEFT(表1[[#This Row],[发货地址]],3),表3[],2,FALSE)</f>
        <v>西区</v>
      </c>
      <c r="I590" s="14">
        <f>PRODUCT(IF(表1[[#This Row],[销量（本）]]&lt;40,表1[[#This Row],[单价]],表1[[#This Row],[单价]]*0.93),表1[[#This Row],[销量（本）]])</f>
        <v>1339.8</v>
      </c>
    </row>
    <row r="591" spans="1:9" ht="15" x14ac:dyDescent="0.15">
      <c r="A591" s="10" t="s">
        <v>593</v>
      </c>
      <c r="B591" s="8">
        <v>41525</v>
      </c>
      <c r="C591" s="10" t="s">
        <v>3</v>
      </c>
      <c r="D591" s="5" t="s">
        <v>649</v>
      </c>
      <c r="E591" s="6">
        <f>VLOOKUP(表1[[#This Row],[图书名称]],表2[],2,FALSE)</f>
        <v>38.6</v>
      </c>
      <c r="F591" s="10">
        <v>29</v>
      </c>
      <c r="G591" s="5" t="s">
        <v>679</v>
      </c>
      <c r="H591" s="5" t="str">
        <f>VLOOKUP(LEFT(表1[[#This Row],[发货地址]],3),表3[],2,FALSE)</f>
        <v>西区</v>
      </c>
      <c r="I591" s="14">
        <f>PRODUCT(IF(表1[[#This Row],[销量（本）]]&lt;40,表1[[#This Row],[单价]],表1[[#This Row],[单价]]*0.93),表1[[#This Row],[销量（本）]])</f>
        <v>1119.4000000000001</v>
      </c>
    </row>
    <row r="592" spans="1:9" ht="15" x14ac:dyDescent="0.15">
      <c r="A592" s="10" t="s">
        <v>594</v>
      </c>
      <c r="B592" s="8">
        <v>41528</v>
      </c>
      <c r="C592" s="10" t="s">
        <v>3</v>
      </c>
      <c r="D592" s="5" t="s">
        <v>659</v>
      </c>
      <c r="E592" s="6">
        <f>VLOOKUP(表1[[#This Row],[图书名称]],表2[],2,FALSE)</f>
        <v>39.299999999999997</v>
      </c>
      <c r="F592" s="10">
        <v>27</v>
      </c>
      <c r="G592" s="5" t="s">
        <v>680</v>
      </c>
      <c r="H592" s="5" t="str">
        <f>VLOOKUP(LEFT(表1[[#This Row],[发货地址]],3),表3[],2,FALSE)</f>
        <v>北区</v>
      </c>
      <c r="I592" s="14">
        <f>PRODUCT(IF(表1[[#This Row],[销量（本）]]&lt;40,表1[[#This Row],[单价]],表1[[#This Row],[单价]]*0.93),表1[[#This Row],[销量（本）]])</f>
        <v>1061.0999999999999</v>
      </c>
    </row>
    <row r="593" spans="1:9" ht="15" x14ac:dyDescent="0.15">
      <c r="A593" s="10" t="s">
        <v>595</v>
      </c>
      <c r="B593" s="8">
        <v>41528</v>
      </c>
      <c r="C593" s="10" t="s">
        <v>4</v>
      </c>
      <c r="D593" s="5" t="s">
        <v>644</v>
      </c>
      <c r="E593" s="6">
        <f>VLOOKUP(表1[[#This Row],[图书名称]],表2[],2,FALSE)</f>
        <v>41.3</v>
      </c>
      <c r="F593" s="10">
        <v>5</v>
      </c>
      <c r="G593" s="5" t="s">
        <v>681</v>
      </c>
      <c r="H593" s="5" t="str">
        <f>VLOOKUP(LEFT(表1[[#This Row],[发货地址]],3),表3[],2,FALSE)</f>
        <v>西区</v>
      </c>
      <c r="I593" s="14">
        <f>PRODUCT(IF(表1[[#This Row],[销量（本）]]&lt;40,表1[[#This Row],[单价]],表1[[#This Row],[单价]]*0.93),表1[[#This Row],[销量（本）]])</f>
        <v>206.5</v>
      </c>
    </row>
    <row r="594" spans="1:9" ht="15" x14ac:dyDescent="0.15">
      <c r="A594" s="10" t="s">
        <v>596</v>
      </c>
      <c r="B594" s="8">
        <v>41529</v>
      </c>
      <c r="C594" s="10" t="s">
        <v>4</v>
      </c>
      <c r="D594" s="5" t="s">
        <v>655</v>
      </c>
      <c r="E594" s="6">
        <f>VLOOKUP(表1[[#This Row],[图书名称]],表2[],2,FALSE)</f>
        <v>43.9</v>
      </c>
      <c r="F594" s="10">
        <v>14</v>
      </c>
      <c r="G594" s="5" t="s">
        <v>682</v>
      </c>
      <c r="H594" s="5" t="str">
        <f>VLOOKUP(LEFT(表1[[#This Row],[发货地址]],3),表3[],2,FALSE)</f>
        <v>北区</v>
      </c>
      <c r="I594" s="14">
        <f>PRODUCT(IF(表1[[#This Row],[销量（本）]]&lt;40,表1[[#This Row],[单价]],表1[[#This Row],[单价]]*0.93),表1[[#This Row],[销量（本）]])</f>
        <v>614.6</v>
      </c>
    </row>
    <row r="595" spans="1:9" ht="15" x14ac:dyDescent="0.15">
      <c r="A595" s="10" t="s">
        <v>597</v>
      </c>
      <c r="B595" s="8">
        <v>41530</v>
      </c>
      <c r="C595" s="10" t="s">
        <v>4</v>
      </c>
      <c r="D595" s="5" t="s">
        <v>656</v>
      </c>
      <c r="E595" s="6">
        <f>VLOOKUP(表1[[#This Row],[图书名称]],表2[],2,FALSE)</f>
        <v>41.1</v>
      </c>
      <c r="F595" s="10">
        <v>17</v>
      </c>
      <c r="G595" s="5" t="s">
        <v>683</v>
      </c>
      <c r="H595" s="5" t="str">
        <f>VLOOKUP(LEFT(表1[[#This Row],[发货地址]],3),表3[],2,FALSE)</f>
        <v>东区</v>
      </c>
      <c r="I595" s="14">
        <f>PRODUCT(IF(表1[[#This Row],[销量（本）]]&lt;40,表1[[#This Row],[单价]],表1[[#This Row],[单价]]*0.93),表1[[#This Row],[销量（本）]])</f>
        <v>698.7</v>
      </c>
    </row>
    <row r="596" spans="1:9" ht="15" x14ac:dyDescent="0.15">
      <c r="A596" s="10" t="s">
        <v>598</v>
      </c>
      <c r="B596" s="8">
        <v>41531</v>
      </c>
      <c r="C596" s="10" t="s">
        <v>4</v>
      </c>
      <c r="D596" s="5" t="s">
        <v>650</v>
      </c>
      <c r="E596" s="6">
        <f>VLOOKUP(表1[[#This Row],[图书名称]],表2[],2,FALSE)</f>
        <v>39.200000000000003</v>
      </c>
      <c r="F596" s="10">
        <v>42</v>
      </c>
      <c r="G596" s="5" t="s">
        <v>684</v>
      </c>
      <c r="H596" s="5" t="str">
        <f>VLOOKUP(LEFT(表1[[#This Row],[发货地址]],3),表3[],2,FALSE)</f>
        <v>东区</v>
      </c>
      <c r="I596" s="14">
        <f>PRODUCT(IF(表1[[#This Row],[销量（本）]]&lt;40,表1[[#This Row],[单价]],表1[[#This Row],[单价]]*0.93),表1[[#This Row],[销量（本）]])</f>
        <v>1531.152</v>
      </c>
    </row>
    <row r="597" spans="1:9" ht="15" x14ac:dyDescent="0.15">
      <c r="A597" s="10" t="s">
        <v>599</v>
      </c>
      <c r="B597" s="8">
        <v>41531</v>
      </c>
      <c r="C597" s="10" t="s">
        <v>4</v>
      </c>
      <c r="D597" s="5" t="s">
        <v>666</v>
      </c>
      <c r="E597" s="6">
        <f>VLOOKUP(表1[[#This Row],[图书名称]],表2[],2,FALSE)</f>
        <v>36.299999999999997</v>
      </c>
      <c r="F597" s="10">
        <v>42</v>
      </c>
      <c r="G597" s="5" t="s">
        <v>685</v>
      </c>
      <c r="H597" s="5" t="str">
        <f>VLOOKUP(LEFT(表1[[#This Row],[发货地址]],3),表3[],2,FALSE)</f>
        <v>北区</v>
      </c>
      <c r="I597" s="14">
        <f>PRODUCT(IF(表1[[#This Row],[销量（本）]]&lt;40,表1[[#This Row],[单价]],表1[[#This Row],[单价]]*0.93),表1[[#This Row],[销量（本）]])</f>
        <v>1417.8779999999999</v>
      </c>
    </row>
    <row r="598" spans="1:9" ht="15" x14ac:dyDescent="0.15">
      <c r="A598" s="10" t="s">
        <v>600</v>
      </c>
      <c r="B598" s="8">
        <v>41532</v>
      </c>
      <c r="C598" s="10" t="s">
        <v>4</v>
      </c>
      <c r="D598" s="5" t="s">
        <v>651</v>
      </c>
      <c r="E598" s="6">
        <f>VLOOKUP(表1[[#This Row],[图书名称]],表2[],2,FALSE)</f>
        <v>34.9</v>
      </c>
      <c r="F598" s="10">
        <v>29</v>
      </c>
      <c r="G598" s="5" t="s">
        <v>686</v>
      </c>
      <c r="H598" s="5" t="str">
        <f>VLOOKUP(LEFT(表1[[#This Row],[发货地址]],3),表3[],2,FALSE)</f>
        <v>南区</v>
      </c>
      <c r="I598" s="14">
        <f>PRODUCT(IF(表1[[#This Row],[销量（本）]]&lt;40,表1[[#This Row],[单价]],表1[[#This Row],[单价]]*0.93),表1[[#This Row],[销量（本）]])</f>
        <v>1012.0999999999999</v>
      </c>
    </row>
    <row r="599" spans="1:9" ht="15" x14ac:dyDescent="0.15">
      <c r="A599" s="10" t="s">
        <v>601</v>
      </c>
      <c r="B599" s="8">
        <v>41534</v>
      </c>
      <c r="C599" s="10" t="s">
        <v>2</v>
      </c>
      <c r="D599" s="5" t="s">
        <v>652</v>
      </c>
      <c r="E599" s="6">
        <f>VLOOKUP(表1[[#This Row],[图书名称]],表2[],2,FALSE)</f>
        <v>40.5</v>
      </c>
      <c r="F599" s="10">
        <v>42</v>
      </c>
      <c r="G599" s="5" t="s">
        <v>687</v>
      </c>
      <c r="H599" s="5" t="str">
        <f>VLOOKUP(LEFT(表1[[#This Row],[发货地址]],3),表3[],2,FALSE)</f>
        <v>南区</v>
      </c>
      <c r="I599" s="14">
        <f>PRODUCT(IF(表1[[#This Row],[销量（本）]]&lt;40,表1[[#This Row],[单价]],表1[[#This Row],[单价]]*0.93),表1[[#This Row],[销量（本）]])</f>
        <v>1581.93</v>
      </c>
    </row>
    <row r="600" spans="1:9" ht="15" x14ac:dyDescent="0.15">
      <c r="A600" s="10" t="s">
        <v>602</v>
      </c>
      <c r="B600" s="8">
        <v>41100</v>
      </c>
      <c r="C600" s="10" t="s">
        <v>2</v>
      </c>
      <c r="D600" s="5" t="s">
        <v>653</v>
      </c>
      <c r="E600" s="6">
        <f>VLOOKUP(表1[[#This Row],[图书名称]],表2[],2,FALSE)</f>
        <v>44.5</v>
      </c>
      <c r="F600" s="10">
        <v>53</v>
      </c>
      <c r="G600" s="5" t="s">
        <v>688</v>
      </c>
      <c r="H600" s="5" t="str">
        <f>VLOOKUP(LEFT(表1[[#This Row],[发货地址]],3),表3[],2,FALSE)</f>
        <v>南区</v>
      </c>
      <c r="I600" s="14">
        <f>PRODUCT(IF(表1[[#This Row],[销量（本）]]&lt;40,表1[[#This Row],[单价]],表1[[#This Row],[单价]]*0.93),表1[[#This Row],[销量（本）]])</f>
        <v>2193.4050000000002</v>
      </c>
    </row>
    <row r="601" spans="1:9" ht="15" x14ac:dyDescent="0.15">
      <c r="A601" s="10" t="s">
        <v>603</v>
      </c>
      <c r="B601" s="8">
        <v>41101</v>
      </c>
      <c r="C601" s="10" t="s">
        <v>2</v>
      </c>
      <c r="D601" s="5" t="s">
        <v>657</v>
      </c>
      <c r="E601" s="6">
        <f>VLOOKUP(表1[[#This Row],[图书名称]],表2[],2,FALSE)</f>
        <v>37.799999999999997</v>
      </c>
      <c r="F601" s="10">
        <v>50</v>
      </c>
      <c r="G601" s="5" t="s">
        <v>689</v>
      </c>
      <c r="H601" s="5" t="str">
        <f>VLOOKUP(LEFT(表1[[#This Row],[发货地址]],3),表3[],2,FALSE)</f>
        <v>东区</v>
      </c>
      <c r="I601" s="14">
        <f>PRODUCT(IF(表1[[#This Row],[销量（本）]]&lt;40,表1[[#This Row],[单价]],表1[[#This Row],[单价]]*0.93),表1[[#This Row],[销量（本）]])</f>
        <v>1757.6999999999998</v>
      </c>
    </row>
    <row r="602" spans="1:9" ht="15" x14ac:dyDescent="0.15">
      <c r="A602" s="10" t="s">
        <v>604</v>
      </c>
      <c r="B602" s="8">
        <v>41102</v>
      </c>
      <c r="C602" s="10" t="s">
        <v>3</v>
      </c>
      <c r="D602" s="5" t="s">
        <v>645</v>
      </c>
      <c r="E602" s="6">
        <f>VLOOKUP(表1[[#This Row],[图书名称]],表2[],2,FALSE)</f>
        <v>42.5</v>
      </c>
      <c r="F602" s="10">
        <v>14</v>
      </c>
      <c r="G602" s="5" t="s">
        <v>690</v>
      </c>
      <c r="H602" s="5" t="str">
        <f>VLOOKUP(LEFT(表1[[#This Row],[发货地址]],3),表3[],2,FALSE)</f>
        <v>北区</v>
      </c>
      <c r="I602" s="14">
        <f>PRODUCT(IF(表1[[#This Row],[销量（本）]]&lt;40,表1[[#This Row],[单价]],表1[[#This Row],[单价]]*0.93),表1[[#This Row],[销量（本）]])</f>
        <v>595</v>
      </c>
    </row>
    <row r="603" spans="1:9" ht="15" x14ac:dyDescent="0.15">
      <c r="A603" s="10" t="s">
        <v>605</v>
      </c>
      <c r="B603" s="8">
        <v>41102</v>
      </c>
      <c r="C603" s="10" t="s">
        <v>2</v>
      </c>
      <c r="D603" s="5" t="s">
        <v>646</v>
      </c>
      <c r="E603" s="6">
        <f>VLOOKUP(表1[[#This Row],[图书名称]],表2[],2,FALSE)</f>
        <v>39.4</v>
      </c>
      <c r="F603" s="10">
        <v>50</v>
      </c>
      <c r="G603" s="5" t="s">
        <v>691</v>
      </c>
      <c r="H603" s="5" t="str">
        <f>VLOOKUP(LEFT(表1[[#This Row],[发货地址]],3),表3[],2,FALSE)</f>
        <v>北区</v>
      </c>
      <c r="I603" s="14">
        <f>PRODUCT(IF(表1[[#This Row],[销量（本）]]&lt;40,表1[[#This Row],[单价]],表1[[#This Row],[单价]]*0.93),表1[[#This Row],[销量（本）]])</f>
        <v>1832.1000000000001</v>
      </c>
    </row>
    <row r="604" spans="1:9" ht="15" x14ac:dyDescent="0.15">
      <c r="A604" s="10" t="s">
        <v>606</v>
      </c>
      <c r="B604" s="8">
        <v>41103</v>
      </c>
      <c r="C604" s="10" t="s">
        <v>2</v>
      </c>
      <c r="D604" s="5" t="s">
        <v>654</v>
      </c>
      <c r="E604" s="6">
        <f>VLOOKUP(表1[[#This Row],[图书名称]],表2[],2,FALSE)</f>
        <v>36.799999999999997</v>
      </c>
      <c r="F604" s="10">
        <v>40</v>
      </c>
      <c r="G604" s="5" t="s">
        <v>692</v>
      </c>
      <c r="H604" s="5" t="str">
        <f>VLOOKUP(LEFT(表1[[#This Row],[发货地址]],3),表3[],2,FALSE)</f>
        <v>南区</v>
      </c>
      <c r="I604" s="14">
        <f>PRODUCT(IF(表1[[#This Row],[销量（本）]]&lt;40,表1[[#This Row],[单价]],表1[[#This Row],[单价]]*0.93),表1[[#This Row],[销量（本）]])</f>
        <v>1368.9599999999998</v>
      </c>
    </row>
    <row r="605" spans="1:9" ht="15" x14ac:dyDescent="0.15">
      <c r="A605" s="10" t="s">
        <v>609</v>
      </c>
      <c r="B605" s="8">
        <v>41106</v>
      </c>
      <c r="C605" s="10" t="s">
        <v>4</v>
      </c>
      <c r="D605" s="5" t="s">
        <v>648</v>
      </c>
      <c r="E605" s="6">
        <f>VLOOKUP(表1[[#This Row],[图书名称]],表2[],2,FALSE)</f>
        <v>40.6</v>
      </c>
      <c r="F605" s="10">
        <v>43</v>
      </c>
      <c r="G605" s="5" t="s">
        <v>694</v>
      </c>
      <c r="H605" s="5" t="str">
        <f>VLOOKUP(LEFT(表1[[#This Row],[发货地址]],3),表3[],2,FALSE)</f>
        <v>北区</v>
      </c>
      <c r="I605" s="14">
        <f>PRODUCT(IF(表1[[#This Row],[销量（本）]]&lt;40,表1[[#This Row],[单价]],表1[[#This Row],[单价]]*0.93),表1[[#This Row],[销量（本）]])</f>
        <v>1623.5940000000001</v>
      </c>
    </row>
    <row r="606" spans="1:9" ht="15" x14ac:dyDescent="0.15">
      <c r="A606" s="10" t="s">
        <v>610</v>
      </c>
      <c r="B606" s="8">
        <v>41107</v>
      </c>
      <c r="C606" s="10" t="s">
        <v>2</v>
      </c>
      <c r="D606" s="5" t="s">
        <v>649</v>
      </c>
      <c r="E606" s="6">
        <f>VLOOKUP(表1[[#This Row],[图书名称]],表2[],2,FALSE)</f>
        <v>38.6</v>
      </c>
      <c r="F606" s="10">
        <v>6</v>
      </c>
      <c r="G606" s="5" t="s">
        <v>695</v>
      </c>
      <c r="H606" s="5" t="str">
        <f>VLOOKUP(LEFT(表1[[#This Row],[发货地址]],3),表3[],2,FALSE)</f>
        <v>东区</v>
      </c>
      <c r="I606" s="14">
        <f>PRODUCT(IF(表1[[#This Row],[销量（本）]]&lt;40,表1[[#This Row],[单价]],表1[[#This Row],[单价]]*0.93),表1[[#This Row],[销量（本）]])</f>
        <v>231.60000000000002</v>
      </c>
    </row>
    <row r="607" spans="1:9" ht="15" x14ac:dyDescent="0.15">
      <c r="A607" s="10" t="s">
        <v>611</v>
      </c>
      <c r="B607" s="8">
        <v>41108</v>
      </c>
      <c r="C607" s="10" t="s">
        <v>2</v>
      </c>
      <c r="D607" s="5" t="s">
        <v>659</v>
      </c>
      <c r="E607" s="6">
        <f>VLOOKUP(表1[[#This Row],[图书名称]],表2[],2,FALSE)</f>
        <v>39.299999999999997</v>
      </c>
      <c r="F607" s="10">
        <v>31</v>
      </c>
      <c r="G607" s="5" t="s">
        <v>696</v>
      </c>
      <c r="H607" s="5" t="str">
        <f>VLOOKUP(LEFT(表1[[#This Row],[发货地址]],3),表3[],2,FALSE)</f>
        <v>东区</v>
      </c>
      <c r="I607" s="14">
        <f>PRODUCT(IF(表1[[#This Row],[销量（本）]]&lt;40,表1[[#This Row],[单价]],表1[[#This Row],[单价]]*0.93),表1[[#This Row],[销量（本）]])</f>
        <v>1218.3</v>
      </c>
    </row>
    <row r="608" spans="1:9" ht="15" x14ac:dyDescent="0.15">
      <c r="A608" s="10" t="s">
        <v>612</v>
      </c>
      <c r="B608" s="8">
        <v>41110</v>
      </c>
      <c r="C608" s="10" t="s">
        <v>4</v>
      </c>
      <c r="D608" s="5" t="s">
        <v>652</v>
      </c>
      <c r="E608" s="6">
        <f>VLOOKUP(表1[[#This Row],[图书名称]],表2[],2,FALSE)</f>
        <v>40.5</v>
      </c>
      <c r="F608" s="10">
        <v>18</v>
      </c>
      <c r="G608" s="5" t="s">
        <v>697</v>
      </c>
      <c r="H608" s="5" t="str">
        <f>VLOOKUP(LEFT(表1[[#This Row],[发货地址]],3),表3[],2,FALSE)</f>
        <v>北区</v>
      </c>
      <c r="I608" s="14">
        <f>PRODUCT(IF(表1[[#This Row],[销量（本）]]&lt;40,表1[[#This Row],[单价]],表1[[#This Row],[单价]]*0.93),表1[[#This Row],[销量（本）]])</f>
        <v>729</v>
      </c>
    </row>
    <row r="609" spans="1:9" ht="15" x14ac:dyDescent="0.15">
      <c r="A609" s="10" t="s">
        <v>613</v>
      </c>
      <c r="B609" s="8">
        <v>41111</v>
      </c>
      <c r="C609" s="10" t="s">
        <v>2</v>
      </c>
      <c r="D609" s="5" t="s">
        <v>653</v>
      </c>
      <c r="E609" s="6">
        <f>VLOOKUP(表1[[#This Row],[图书名称]],表2[],2,FALSE)</f>
        <v>44.5</v>
      </c>
      <c r="F609" s="10">
        <v>24</v>
      </c>
      <c r="G609" s="5" t="s">
        <v>698</v>
      </c>
      <c r="H609" s="5" t="str">
        <f>VLOOKUP(LEFT(表1[[#This Row],[发货地址]],3),表3[],2,FALSE)</f>
        <v>北区</v>
      </c>
      <c r="I609" s="14">
        <f>PRODUCT(IF(表1[[#This Row],[销量（本）]]&lt;40,表1[[#This Row],[单价]],表1[[#This Row],[单价]]*0.93),表1[[#This Row],[销量（本）]])</f>
        <v>1068</v>
      </c>
    </row>
    <row r="610" spans="1:9" ht="15" x14ac:dyDescent="0.15">
      <c r="A610" s="10" t="s">
        <v>614</v>
      </c>
      <c r="B610" s="8">
        <v>41113</v>
      </c>
      <c r="C610" s="10" t="s">
        <v>3</v>
      </c>
      <c r="D610" s="5" t="s">
        <v>657</v>
      </c>
      <c r="E610" s="6">
        <f>VLOOKUP(表1[[#This Row],[图书名称]],表2[],2,FALSE)</f>
        <v>37.799999999999997</v>
      </c>
      <c r="F610" s="10">
        <v>35</v>
      </c>
      <c r="G610" s="5" t="s">
        <v>699</v>
      </c>
      <c r="H610" s="5" t="str">
        <f>VLOOKUP(LEFT(表1[[#This Row],[发货地址]],3),表3[],2,FALSE)</f>
        <v>北区</v>
      </c>
      <c r="I610" s="14">
        <f>PRODUCT(IF(表1[[#This Row],[销量（本）]]&lt;40,表1[[#This Row],[单价]],表1[[#This Row],[单价]]*0.93),表1[[#This Row],[销量（本）]])</f>
        <v>1323</v>
      </c>
    </row>
    <row r="611" spans="1:9" ht="15" x14ac:dyDescent="0.15">
      <c r="A611" s="10" t="s">
        <v>616</v>
      </c>
      <c r="B611" s="8">
        <v>41115</v>
      </c>
      <c r="C611" s="10" t="s">
        <v>3</v>
      </c>
      <c r="D611" s="5" t="s">
        <v>646</v>
      </c>
      <c r="E611" s="6">
        <f>VLOOKUP(表1[[#This Row],[图书名称]],表2[],2,FALSE)</f>
        <v>39.4</v>
      </c>
      <c r="F611" s="10">
        <v>12</v>
      </c>
      <c r="G611" s="5" t="s">
        <v>701</v>
      </c>
      <c r="H611" s="5" t="str">
        <f>VLOOKUP(LEFT(表1[[#This Row],[发货地址]],3),表3[],2,FALSE)</f>
        <v>南区</v>
      </c>
      <c r="I611" s="14">
        <f>PRODUCT(IF(表1[[#This Row],[销量（本）]]&lt;40,表1[[#This Row],[单价]],表1[[#This Row],[单价]]*0.93),表1[[#This Row],[销量（本）]])</f>
        <v>472.79999999999995</v>
      </c>
    </row>
    <row r="612" spans="1:9" ht="15" x14ac:dyDescent="0.15">
      <c r="A612" s="10" t="s">
        <v>617</v>
      </c>
      <c r="B612" s="8">
        <v>41115</v>
      </c>
      <c r="C612" s="10" t="s">
        <v>3</v>
      </c>
      <c r="D612" s="5" t="s">
        <v>644</v>
      </c>
      <c r="E612" s="6">
        <f>VLOOKUP(表1[[#This Row],[图书名称]],表2[],2,FALSE)</f>
        <v>41.3</v>
      </c>
      <c r="F612" s="10">
        <v>12</v>
      </c>
      <c r="G612" s="5" t="s">
        <v>702</v>
      </c>
      <c r="H612" s="5" t="str">
        <f>VLOOKUP(LEFT(表1[[#This Row],[发货地址]],3),表3[],2,FALSE)</f>
        <v>北区</v>
      </c>
      <c r="I612" s="14">
        <f>PRODUCT(IF(表1[[#This Row],[销量（本）]]&lt;40,表1[[#This Row],[单价]],表1[[#This Row],[单价]]*0.93),表1[[#This Row],[销量（本）]])</f>
        <v>495.59999999999997</v>
      </c>
    </row>
    <row r="613" spans="1:9" ht="15" x14ac:dyDescent="0.15">
      <c r="A613" s="10" t="s">
        <v>618</v>
      </c>
      <c r="B613" s="8">
        <v>41116</v>
      </c>
      <c r="C613" s="10" t="s">
        <v>3</v>
      </c>
      <c r="D613" s="5" t="s">
        <v>655</v>
      </c>
      <c r="E613" s="6">
        <f>VLOOKUP(表1[[#This Row],[图书名称]],表2[],2,FALSE)</f>
        <v>43.9</v>
      </c>
      <c r="F613" s="10">
        <v>42</v>
      </c>
      <c r="G613" s="5" t="s">
        <v>703</v>
      </c>
      <c r="H613" s="5" t="str">
        <f>VLOOKUP(LEFT(表1[[#This Row],[发货地址]],3),表3[],2,FALSE)</f>
        <v>北区</v>
      </c>
      <c r="I613" s="14">
        <f>PRODUCT(IF(表1[[#This Row],[销量（本）]]&lt;40,表1[[#This Row],[单价]],表1[[#This Row],[单价]]*0.93),表1[[#This Row],[销量（本）]])</f>
        <v>1714.7339999999999</v>
      </c>
    </row>
    <row r="614" spans="1:9" ht="15" x14ac:dyDescent="0.15">
      <c r="A614" s="10" t="s">
        <v>619</v>
      </c>
      <c r="B614" s="8">
        <v>41117</v>
      </c>
      <c r="C614" s="10" t="s">
        <v>3</v>
      </c>
      <c r="D614" s="5" t="s">
        <v>656</v>
      </c>
      <c r="E614" s="6">
        <f>VLOOKUP(表1[[#This Row],[图书名称]],表2[],2,FALSE)</f>
        <v>41.1</v>
      </c>
      <c r="F614" s="10">
        <v>9</v>
      </c>
      <c r="G614" s="5" t="s">
        <v>704</v>
      </c>
      <c r="H614" s="5" t="str">
        <f>VLOOKUP(LEFT(表1[[#This Row],[发货地址]],3),表3[],2,FALSE)</f>
        <v>北区</v>
      </c>
      <c r="I614" s="14">
        <f>PRODUCT(IF(表1[[#This Row],[销量（本）]]&lt;40,表1[[#This Row],[单价]],表1[[#This Row],[单价]]*0.93),表1[[#This Row],[销量（本）]])</f>
        <v>369.90000000000003</v>
      </c>
    </row>
    <row r="615" spans="1:9" ht="15" x14ac:dyDescent="0.15">
      <c r="A615" s="10" t="s">
        <v>620</v>
      </c>
      <c r="B615" s="8">
        <v>41118</v>
      </c>
      <c r="C615" s="10" t="s">
        <v>4</v>
      </c>
      <c r="D615" s="5" t="s">
        <v>650</v>
      </c>
      <c r="E615" s="6">
        <f>VLOOKUP(表1[[#This Row],[图书名称]],表2[],2,FALSE)</f>
        <v>39.200000000000003</v>
      </c>
      <c r="F615" s="10">
        <v>37</v>
      </c>
      <c r="G615" s="5" t="s">
        <v>705</v>
      </c>
      <c r="H615" s="5" t="str">
        <f>VLOOKUP(LEFT(表1[[#This Row],[发货地址]],3),表3[],2,FALSE)</f>
        <v>东区</v>
      </c>
      <c r="I615" s="14">
        <f>PRODUCT(IF(表1[[#This Row],[销量（本）]]&lt;40,表1[[#This Row],[单价]],表1[[#This Row],[单价]]*0.93),表1[[#This Row],[销量（本）]])</f>
        <v>1450.4</v>
      </c>
    </row>
    <row r="616" spans="1:9" ht="15" x14ac:dyDescent="0.15">
      <c r="A616" s="10" t="s">
        <v>621</v>
      </c>
      <c r="B616" s="8">
        <v>41120</v>
      </c>
      <c r="C616" s="10" t="s">
        <v>3</v>
      </c>
      <c r="D616" s="5" t="s">
        <v>666</v>
      </c>
      <c r="E616" s="6">
        <f>VLOOKUP(表1[[#This Row],[图书名称]],表2[],2,FALSE)</f>
        <v>36.299999999999997</v>
      </c>
      <c r="F616" s="10">
        <v>5</v>
      </c>
      <c r="G616" s="5" t="s">
        <v>706</v>
      </c>
      <c r="H616" s="5" t="str">
        <f>VLOOKUP(LEFT(表1[[#This Row],[发货地址]],3),表3[],2,FALSE)</f>
        <v>东区</v>
      </c>
      <c r="I616" s="14">
        <f>PRODUCT(IF(表1[[#This Row],[销量（本）]]&lt;40,表1[[#This Row],[单价]],表1[[#This Row],[单价]]*0.93),表1[[#This Row],[销量（本）]])</f>
        <v>181.5</v>
      </c>
    </row>
    <row r="617" spans="1:9" ht="15" x14ac:dyDescent="0.15">
      <c r="A617" s="10" t="s">
        <v>622</v>
      </c>
      <c r="B617" s="8">
        <v>41121</v>
      </c>
      <c r="C617" s="10" t="s">
        <v>4</v>
      </c>
      <c r="D617" s="5" t="s">
        <v>651</v>
      </c>
      <c r="E617" s="6">
        <f>VLOOKUP(表1[[#This Row],[图书名称]],表2[],2,FALSE)</f>
        <v>34.9</v>
      </c>
      <c r="F617" s="10">
        <v>18</v>
      </c>
      <c r="G617" s="5" t="s">
        <v>707</v>
      </c>
      <c r="H617" s="5" t="str">
        <f>VLOOKUP(LEFT(表1[[#This Row],[发货地址]],3),表3[],2,FALSE)</f>
        <v>西区</v>
      </c>
      <c r="I617" s="14">
        <f>PRODUCT(IF(表1[[#This Row],[销量（本）]]&lt;40,表1[[#This Row],[单价]],表1[[#This Row],[单价]]*0.93),表1[[#This Row],[销量（本）]])</f>
        <v>628.19999999999993</v>
      </c>
    </row>
    <row r="618" spans="1:9" ht="15" x14ac:dyDescent="0.15">
      <c r="A618" s="10" t="s">
        <v>623</v>
      </c>
      <c r="B618" s="8">
        <v>41121</v>
      </c>
      <c r="C618" s="10" t="s">
        <v>3</v>
      </c>
      <c r="D618" s="5" t="s">
        <v>652</v>
      </c>
      <c r="E618" s="6">
        <f>VLOOKUP(表1[[#This Row],[图书名称]],表2[],2,FALSE)</f>
        <v>40.5</v>
      </c>
      <c r="F618" s="10">
        <v>5</v>
      </c>
      <c r="G618" s="5" t="s">
        <v>708</v>
      </c>
      <c r="H618" s="5" t="str">
        <f>VLOOKUP(LEFT(表1[[#This Row],[发货地址]],3),表3[],2,FALSE)</f>
        <v>西区</v>
      </c>
      <c r="I618" s="14">
        <f>PRODUCT(IF(表1[[#This Row],[销量（本）]]&lt;40,表1[[#This Row],[单价]],表1[[#This Row],[单价]]*0.93),表1[[#This Row],[销量（本）]])</f>
        <v>202.5</v>
      </c>
    </row>
    <row r="619" spans="1:9" ht="15" x14ac:dyDescent="0.15">
      <c r="A619" s="10" t="s">
        <v>624</v>
      </c>
      <c r="B619" s="8">
        <v>41122</v>
      </c>
      <c r="C619" s="10" t="s">
        <v>3</v>
      </c>
      <c r="D619" s="5" t="s">
        <v>653</v>
      </c>
      <c r="E619" s="6">
        <f>VLOOKUP(表1[[#This Row],[图书名称]],表2[],2,FALSE)</f>
        <v>44.5</v>
      </c>
      <c r="F619" s="10">
        <v>35</v>
      </c>
      <c r="G619" s="5" t="s">
        <v>709</v>
      </c>
      <c r="H619" s="5" t="str">
        <f>VLOOKUP(LEFT(表1[[#This Row],[发货地址]],3),表3[],2,FALSE)</f>
        <v>东区</v>
      </c>
      <c r="I619" s="14">
        <f>PRODUCT(IF(表1[[#This Row],[销量（本）]]&lt;40,表1[[#This Row],[单价]],表1[[#This Row],[单价]]*0.93),表1[[#This Row],[销量（本）]])</f>
        <v>1557.5</v>
      </c>
    </row>
    <row r="620" spans="1:9" ht="15" x14ac:dyDescent="0.15">
      <c r="A620" s="10" t="s">
        <v>625</v>
      </c>
      <c r="B620" s="8">
        <v>41123</v>
      </c>
      <c r="C620" s="10" t="s">
        <v>3</v>
      </c>
      <c r="D620" s="5" t="s">
        <v>657</v>
      </c>
      <c r="E620" s="6">
        <f>VLOOKUP(表1[[#This Row],[图书名称]],表2[],2,FALSE)</f>
        <v>37.799999999999997</v>
      </c>
      <c r="F620" s="10">
        <v>16</v>
      </c>
      <c r="G620" s="5" t="s">
        <v>710</v>
      </c>
      <c r="H620" s="5" t="str">
        <f>VLOOKUP(LEFT(表1[[#This Row],[发货地址]],3),表3[],2,FALSE)</f>
        <v>西区</v>
      </c>
      <c r="I620" s="14">
        <f>PRODUCT(IF(表1[[#This Row],[销量（本）]]&lt;40,表1[[#This Row],[单价]],表1[[#This Row],[单价]]*0.93),表1[[#This Row],[销量（本）]])</f>
        <v>604.79999999999995</v>
      </c>
    </row>
    <row r="621" spans="1:9" ht="15" x14ac:dyDescent="0.15">
      <c r="A621" s="10" t="s">
        <v>626</v>
      </c>
      <c r="B621" s="8">
        <v>41124</v>
      </c>
      <c r="C621" s="10" t="s">
        <v>3</v>
      </c>
      <c r="D621" s="5" t="s">
        <v>645</v>
      </c>
      <c r="E621" s="6">
        <f>VLOOKUP(表1[[#This Row],[图书名称]],表2[],2,FALSE)</f>
        <v>42.5</v>
      </c>
      <c r="F621" s="10">
        <v>11</v>
      </c>
      <c r="G621" s="5" t="s">
        <v>711</v>
      </c>
      <c r="H621" s="5" t="str">
        <f>VLOOKUP(LEFT(表1[[#This Row],[发货地址]],3),表3[],2,FALSE)</f>
        <v>南区</v>
      </c>
      <c r="I621" s="14">
        <f>PRODUCT(IF(表1[[#This Row],[销量（本）]]&lt;40,表1[[#This Row],[单价]],表1[[#This Row],[单价]]*0.93),表1[[#This Row],[销量（本）]])</f>
        <v>467.5</v>
      </c>
    </row>
    <row r="622" spans="1:9" ht="15" x14ac:dyDescent="0.15">
      <c r="A622" s="10" t="s">
        <v>627</v>
      </c>
      <c r="B622" s="8">
        <v>41125</v>
      </c>
      <c r="C622" s="10" t="s">
        <v>3</v>
      </c>
      <c r="D622" s="5" t="s">
        <v>646</v>
      </c>
      <c r="E622" s="6">
        <f>VLOOKUP(表1[[#This Row],[图书名称]],表2[],2,FALSE)</f>
        <v>39.4</v>
      </c>
      <c r="F622" s="10">
        <v>32</v>
      </c>
      <c r="G622" s="5" t="s">
        <v>712</v>
      </c>
      <c r="H622" s="5" t="str">
        <f>VLOOKUP(LEFT(表1[[#This Row],[发货地址]],3),表3[],2,FALSE)</f>
        <v>南区</v>
      </c>
      <c r="I622" s="14">
        <f>PRODUCT(IF(表1[[#This Row],[销量（本）]]&lt;40,表1[[#This Row],[单价]],表1[[#This Row],[单价]]*0.93),表1[[#This Row],[销量（本）]])</f>
        <v>1260.8</v>
      </c>
    </row>
    <row r="623" spans="1:9" ht="15" x14ac:dyDescent="0.15">
      <c r="A623" s="10" t="s">
        <v>628</v>
      </c>
      <c r="B623" s="8">
        <v>41128</v>
      </c>
      <c r="C623" s="10" t="s">
        <v>4</v>
      </c>
      <c r="D623" s="5" t="s">
        <v>654</v>
      </c>
      <c r="E623" s="6">
        <f>VLOOKUP(表1[[#This Row],[图书名称]],表2[],2,FALSE)</f>
        <v>36.799999999999997</v>
      </c>
      <c r="F623" s="10">
        <v>31</v>
      </c>
      <c r="G623" s="5" t="s">
        <v>713</v>
      </c>
      <c r="H623" s="5" t="str">
        <f>VLOOKUP(LEFT(表1[[#This Row],[发货地址]],3),表3[],2,FALSE)</f>
        <v>北区</v>
      </c>
      <c r="I623" s="14">
        <f>PRODUCT(IF(表1[[#This Row],[销量（本）]]&lt;40,表1[[#This Row],[单价]],表1[[#This Row],[单价]]*0.93),表1[[#This Row],[销量（本）]])</f>
        <v>1140.8</v>
      </c>
    </row>
    <row r="624" spans="1:9" ht="15" x14ac:dyDescent="0.15">
      <c r="A624" s="10" t="s">
        <v>629</v>
      </c>
      <c r="B624" s="8">
        <v>41565</v>
      </c>
      <c r="C624" s="10" t="s">
        <v>3</v>
      </c>
      <c r="D624" s="5" t="s">
        <v>658</v>
      </c>
      <c r="E624" s="6">
        <f>VLOOKUP(表1[[#This Row],[图书名称]],表2[],2,FALSE)</f>
        <v>43.2</v>
      </c>
      <c r="F624" s="10">
        <v>47</v>
      </c>
      <c r="G624" s="5" t="s">
        <v>714</v>
      </c>
      <c r="H624" s="5" t="str">
        <f>VLOOKUP(LEFT(表1[[#This Row],[发货地址]],3),表3[],2,FALSE)</f>
        <v>东区</v>
      </c>
      <c r="I624" s="14">
        <f>PRODUCT(IF(表1[[#This Row],[销量（本）]]&lt;40,表1[[#This Row],[单价]],表1[[#This Row],[单价]]*0.93),表1[[#This Row],[销量（本）]])</f>
        <v>1888.2720000000002</v>
      </c>
    </row>
    <row r="625" spans="1:9" ht="15" x14ac:dyDescent="0.15">
      <c r="A625" s="10" t="s">
        <v>630</v>
      </c>
      <c r="B625" s="8">
        <v>41565</v>
      </c>
      <c r="C625" s="10" t="s">
        <v>3</v>
      </c>
      <c r="D625" s="5" t="s">
        <v>647</v>
      </c>
      <c r="E625" s="6">
        <f>VLOOKUP(表1[[#This Row],[图书名称]],表2[],2,FALSE)</f>
        <v>39.799999999999997</v>
      </c>
      <c r="F625" s="10">
        <v>44</v>
      </c>
      <c r="G625" s="5" t="s">
        <v>715</v>
      </c>
      <c r="H625" s="5" t="str">
        <f>VLOOKUP(LEFT(表1[[#This Row],[发货地址]],3),表3[],2,FALSE)</f>
        <v>东区</v>
      </c>
      <c r="I625" s="14">
        <f>PRODUCT(IF(表1[[#This Row],[销量（本）]]&lt;40,表1[[#This Row],[单价]],表1[[#This Row],[单价]]*0.93),表1[[#This Row],[销量（本）]])</f>
        <v>1628.6159999999998</v>
      </c>
    </row>
    <row r="626" spans="1:9" ht="15" x14ac:dyDescent="0.15">
      <c r="A626" s="10" t="s">
        <v>631</v>
      </c>
      <c r="B626" s="8">
        <v>41566</v>
      </c>
      <c r="C626" s="10" t="s">
        <v>3</v>
      </c>
      <c r="D626" s="5" t="s">
        <v>648</v>
      </c>
      <c r="E626" s="6">
        <f>VLOOKUP(表1[[#This Row],[图书名称]],表2[],2,FALSE)</f>
        <v>40.6</v>
      </c>
      <c r="F626" s="10">
        <v>20</v>
      </c>
      <c r="G626" s="5" t="s">
        <v>716</v>
      </c>
      <c r="H626" s="5" t="str">
        <f>VLOOKUP(LEFT(表1[[#This Row],[发货地址]],3),表3[],2,FALSE)</f>
        <v>北区</v>
      </c>
      <c r="I626" s="14">
        <f>PRODUCT(IF(表1[[#This Row],[销量（本）]]&lt;40,表1[[#This Row],[单价]],表1[[#This Row],[单价]]*0.93),表1[[#This Row],[销量（本）]])</f>
        <v>812</v>
      </c>
    </row>
    <row r="627" spans="1:9" ht="15" x14ac:dyDescent="0.15">
      <c r="A627" s="10" t="s">
        <v>632</v>
      </c>
      <c r="B627" s="8">
        <v>41567</v>
      </c>
      <c r="C627" s="10" t="s">
        <v>4</v>
      </c>
      <c r="D627" s="5" t="s">
        <v>649</v>
      </c>
      <c r="E627" s="6">
        <f>VLOOKUP(表1[[#This Row],[图书名称]],表2[],2,FALSE)</f>
        <v>38.6</v>
      </c>
      <c r="F627" s="10">
        <v>11</v>
      </c>
      <c r="G627" s="5" t="s">
        <v>717</v>
      </c>
      <c r="H627" s="5" t="str">
        <f>VLOOKUP(LEFT(表1[[#This Row],[发货地址]],3),表3[],2,FALSE)</f>
        <v>北区</v>
      </c>
      <c r="I627" s="14">
        <f>PRODUCT(IF(表1[[#This Row],[销量（本）]]&lt;40,表1[[#This Row],[单价]],表1[[#This Row],[单价]]*0.93),表1[[#This Row],[销量（本）]])</f>
        <v>424.6</v>
      </c>
    </row>
    <row r="628" spans="1:9" ht="15" x14ac:dyDescent="0.15">
      <c r="A628" s="10" t="s">
        <v>633</v>
      </c>
      <c r="B628" s="8">
        <v>41569</v>
      </c>
      <c r="C628" s="10" t="s">
        <v>3</v>
      </c>
      <c r="D628" s="5" t="s">
        <v>659</v>
      </c>
      <c r="E628" s="6">
        <f>VLOOKUP(表1[[#This Row],[图书名称]],表2[],2,FALSE)</f>
        <v>39.299999999999997</v>
      </c>
      <c r="F628" s="10">
        <v>8</v>
      </c>
      <c r="G628" s="5" t="s">
        <v>718</v>
      </c>
      <c r="H628" s="5" t="str">
        <f>VLOOKUP(LEFT(表1[[#This Row],[发货地址]],3),表3[],2,FALSE)</f>
        <v>北区</v>
      </c>
      <c r="I628" s="14">
        <f>PRODUCT(IF(表1[[#This Row],[销量（本）]]&lt;40,表1[[#This Row],[单价]],表1[[#This Row],[单价]]*0.93),表1[[#This Row],[销量（本）]])</f>
        <v>314.39999999999998</v>
      </c>
    </row>
    <row r="629" spans="1:9" ht="15" x14ac:dyDescent="0.15">
      <c r="A629" s="10" t="s">
        <v>634</v>
      </c>
      <c r="B629" s="8">
        <v>41570</v>
      </c>
      <c r="C629" s="10" t="s">
        <v>4</v>
      </c>
      <c r="D629" s="5" t="s">
        <v>652</v>
      </c>
      <c r="E629" s="6">
        <f>VLOOKUP(表1[[#This Row],[图书名称]],表2[],2,FALSE)</f>
        <v>40.5</v>
      </c>
      <c r="F629" s="10">
        <v>19</v>
      </c>
      <c r="G629" s="5" t="s">
        <v>719</v>
      </c>
      <c r="H629" s="5" t="str">
        <f>VLOOKUP(LEFT(表1[[#This Row],[发货地址]],3),表3[],2,FALSE)</f>
        <v>东区</v>
      </c>
      <c r="I629" s="14">
        <f>PRODUCT(IF(表1[[#This Row],[销量（本）]]&lt;40,表1[[#This Row],[单价]],表1[[#This Row],[单价]]*0.93),表1[[#This Row],[销量（本）]])</f>
        <v>769.5</v>
      </c>
    </row>
    <row r="630" spans="1:9" ht="15" x14ac:dyDescent="0.15">
      <c r="A630" s="10" t="s">
        <v>635</v>
      </c>
      <c r="B630" s="8">
        <v>41571</v>
      </c>
      <c r="C630" s="10" t="s">
        <v>3</v>
      </c>
      <c r="D630" s="5" t="s">
        <v>653</v>
      </c>
      <c r="E630" s="6">
        <f>VLOOKUP(表1[[#This Row],[图书名称]],表2[],2,FALSE)</f>
        <v>44.5</v>
      </c>
      <c r="F630" s="10">
        <v>33</v>
      </c>
      <c r="G630" s="5" t="s">
        <v>720</v>
      </c>
      <c r="H630" s="5" t="str">
        <f>VLOOKUP(LEFT(表1[[#This Row],[发货地址]],3),表3[],2,FALSE)</f>
        <v>东区</v>
      </c>
      <c r="I630" s="14">
        <f>PRODUCT(IF(表1[[#This Row],[销量（本）]]&lt;40,表1[[#This Row],[单价]],表1[[#This Row],[单价]]*0.93),表1[[#This Row],[销量（本）]])</f>
        <v>1468.5</v>
      </c>
    </row>
    <row r="631" spans="1:9" ht="15" x14ac:dyDescent="0.15">
      <c r="A631" s="10" t="s">
        <v>636</v>
      </c>
      <c r="B631" s="8">
        <v>41571</v>
      </c>
      <c r="C631" s="10" t="s">
        <v>4</v>
      </c>
      <c r="D631" s="5" t="s">
        <v>657</v>
      </c>
      <c r="E631" s="6">
        <f>VLOOKUP(表1[[#This Row],[图书名称]],表2[],2,FALSE)</f>
        <v>37.799999999999997</v>
      </c>
      <c r="F631" s="10">
        <v>38</v>
      </c>
      <c r="G631" s="5" t="s">
        <v>721</v>
      </c>
      <c r="H631" s="5" t="str">
        <f>VLOOKUP(LEFT(表1[[#This Row],[发货地址]],3),表3[],2,FALSE)</f>
        <v>南区</v>
      </c>
      <c r="I631" s="14">
        <f>PRODUCT(IF(表1[[#This Row],[销量（本）]]&lt;40,表1[[#This Row],[单价]],表1[[#This Row],[单价]]*0.93),表1[[#This Row],[销量（本）]])</f>
        <v>1436.3999999999999</v>
      </c>
    </row>
    <row r="632" spans="1:9" ht="15" x14ac:dyDescent="0.15">
      <c r="A632" s="10" t="s">
        <v>637</v>
      </c>
      <c r="B632" s="8">
        <v>41572</v>
      </c>
      <c r="C632" s="10" t="s">
        <v>2</v>
      </c>
      <c r="D632" s="5" t="s">
        <v>645</v>
      </c>
      <c r="E632" s="6">
        <f>VLOOKUP(表1[[#This Row],[图书名称]],表2[],2,FALSE)</f>
        <v>42.5</v>
      </c>
      <c r="F632" s="10">
        <v>16</v>
      </c>
      <c r="G632" s="5" t="s">
        <v>722</v>
      </c>
      <c r="H632" s="5" t="str">
        <f>VLOOKUP(LEFT(表1[[#This Row],[发货地址]],3),表3[],2,FALSE)</f>
        <v>北区</v>
      </c>
      <c r="I632" s="14">
        <f>PRODUCT(IF(表1[[#This Row],[销量（本）]]&lt;40,表1[[#This Row],[单价]],表1[[#This Row],[单价]]*0.93),表1[[#This Row],[销量（本）]])</f>
        <v>680</v>
      </c>
    </row>
    <row r="633" spans="1:9" ht="15" x14ac:dyDescent="0.15">
      <c r="A633" s="10" t="s">
        <v>638</v>
      </c>
      <c r="B633" s="8">
        <v>41573</v>
      </c>
      <c r="C633" s="10" t="s">
        <v>3</v>
      </c>
      <c r="D633" s="5" t="s">
        <v>646</v>
      </c>
      <c r="E633" s="6">
        <f>VLOOKUP(表1[[#This Row],[图书名称]],表2[],2,FALSE)</f>
        <v>39.4</v>
      </c>
      <c r="F633" s="10">
        <v>52</v>
      </c>
      <c r="G633" s="5" t="s">
        <v>723</v>
      </c>
      <c r="H633" s="5" t="str">
        <f>VLOOKUP(LEFT(表1[[#This Row],[发货地址]],3),表3[],2,FALSE)</f>
        <v>南区</v>
      </c>
      <c r="I633" s="14">
        <f>PRODUCT(IF(表1[[#This Row],[销量（本）]]&lt;40,表1[[#This Row],[单价]],表1[[#This Row],[单价]]*0.93),表1[[#This Row],[销量（本）]])</f>
        <v>1905.3840000000002</v>
      </c>
    </row>
    <row r="634" spans="1:9" ht="15" x14ac:dyDescent="0.15">
      <c r="A634" s="10" t="s">
        <v>639</v>
      </c>
      <c r="B634" s="8">
        <v>41576</v>
      </c>
      <c r="C634" s="10" t="s">
        <v>2</v>
      </c>
      <c r="D634" s="5" t="s">
        <v>654</v>
      </c>
      <c r="E634" s="6">
        <f>VLOOKUP(表1[[#This Row],[图书名称]],表2[],2,FALSE)</f>
        <v>36.799999999999997</v>
      </c>
      <c r="F634" s="10">
        <v>20</v>
      </c>
      <c r="G634" s="5" t="s">
        <v>793</v>
      </c>
      <c r="H634" s="5" t="str">
        <f>VLOOKUP(LEFT(表1[[#This Row],[发货地址]],3),表3[],2,FALSE)</f>
        <v>北区</v>
      </c>
      <c r="I634" s="14">
        <f>PRODUCT(IF(表1[[#This Row],[销量（本）]]&lt;40,表1[[#This Row],[单价]],表1[[#This Row],[单价]]*0.93),表1[[#This Row],[销量（本）]])</f>
        <v>736</v>
      </c>
    </row>
    <row r="635" spans="1:9" ht="15" x14ac:dyDescent="0.15">
      <c r="A635" s="10" t="s">
        <v>640</v>
      </c>
      <c r="B635" s="8">
        <v>41577</v>
      </c>
      <c r="C635" s="10" t="s">
        <v>2</v>
      </c>
      <c r="D635" s="5" t="s">
        <v>658</v>
      </c>
      <c r="E635" s="6">
        <f>VLOOKUP(表1[[#This Row],[图书名称]],表2[],2,FALSE)</f>
        <v>43.2</v>
      </c>
      <c r="F635" s="10">
        <v>49</v>
      </c>
      <c r="G635" s="5" t="s">
        <v>790</v>
      </c>
      <c r="H635" s="5" t="str">
        <f>VLOOKUP(LEFT(表1[[#This Row],[发货地址]],3),表3[],2,FALSE)</f>
        <v>东区</v>
      </c>
      <c r="I635" s="14">
        <f>PRODUCT(IF(表1[[#This Row],[销量（本）]]&lt;40,表1[[#This Row],[单价]],表1[[#This Row],[单价]]*0.93),表1[[#This Row],[销量（本）]])</f>
        <v>1968.624</v>
      </c>
    </row>
    <row r="636" spans="1:9" ht="15" x14ac:dyDescent="0.15">
      <c r="A636" s="10" t="s">
        <v>641</v>
      </c>
      <c r="B636" s="8">
        <v>41578</v>
      </c>
      <c r="C636" s="10" t="s">
        <v>3</v>
      </c>
      <c r="D636" s="5" t="s">
        <v>647</v>
      </c>
      <c r="E636" s="6">
        <f>VLOOKUP(表1[[#This Row],[图书名称]],表2[],2,FALSE)</f>
        <v>39.799999999999997</v>
      </c>
      <c r="F636" s="10">
        <v>36</v>
      </c>
      <c r="G636" s="5" t="s">
        <v>724</v>
      </c>
      <c r="H636" s="5" t="str">
        <f>VLOOKUP(LEFT(表1[[#This Row],[发货地址]],3),表3[],2,FALSE)</f>
        <v>北区</v>
      </c>
      <c r="I636" s="14">
        <f>PRODUCT(IF(表1[[#This Row],[销量（本）]]&lt;40,表1[[#This Row],[单价]],表1[[#This Row],[单价]]*0.93),表1[[#This Row],[销量（本）]])</f>
        <v>1432.8</v>
      </c>
    </row>
  </sheetData>
  <mergeCells count="1">
    <mergeCell ref="A1:I1"/>
  </mergeCells>
  <phoneticPr fontId="1" type="noConversion"/>
  <conditionalFormatting sqref="A3:A636">
    <cfRule type="duplicateValues" dxfId="27" priority="12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25" sqref="A25"/>
    </sheetView>
  </sheetViews>
  <sheetFormatPr defaultRowHeight="13.5" x14ac:dyDescent="0.15"/>
  <cols>
    <col min="1" max="1" width="65.625" customWidth="1"/>
    <col min="2" max="2" width="25.625" customWidth="1"/>
  </cols>
  <sheetData>
    <row r="1" spans="1:2" ht="35.1" customHeight="1" x14ac:dyDescent="0.15">
      <c r="A1" s="20" t="s">
        <v>813</v>
      </c>
      <c r="B1" s="20"/>
    </row>
    <row r="2" spans="1:2" ht="20.100000000000001" customHeight="1" x14ac:dyDescent="0.15">
      <c r="A2" s="2" t="s">
        <v>661</v>
      </c>
      <c r="B2" s="2" t="s">
        <v>662</v>
      </c>
    </row>
    <row r="3" spans="1:2" ht="20.100000000000001" customHeight="1" x14ac:dyDescent="0.15">
      <c r="A3" s="2" t="s">
        <v>814</v>
      </c>
      <c r="B3" s="4">
        <f>SUMIFS(表1[销售额小计],表1[日期],"&gt;=2013年1月1日")</f>
        <v>286279.90800000005</v>
      </c>
    </row>
    <row r="4" spans="1:2" ht="20.100000000000001" customHeight="1" x14ac:dyDescent="0.15">
      <c r="A4" s="2" t="s">
        <v>815</v>
      </c>
      <c r="B4" s="4">
        <f>SUMIFS(表1[销售额小计],表1[图书名称],"《MS Office高级应用》",表1[日期],"&lt;2013年1月1日")</f>
        <v>17536.53</v>
      </c>
    </row>
    <row r="5" spans="1:2" ht="20.100000000000001" customHeight="1" x14ac:dyDescent="0.15">
      <c r="A5" s="2" t="s">
        <v>816</v>
      </c>
      <c r="B5" s="4">
        <f>SUMIFS(表1[销售额小计],表1[日期],"&gt;=2013-7-1",表1[日期],"&lt;=2013-9-30",表1[书店名称],"=隆华书店")</f>
        <v>27387.058999999997</v>
      </c>
    </row>
    <row r="6" spans="1:2" ht="20.100000000000001" customHeight="1" x14ac:dyDescent="0.15">
      <c r="A6" s="2" t="s">
        <v>817</v>
      </c>
      <c r="B6" s="19">
        <f>SUMIFS(表1[销售额小计],表1[书店名称],"隆华书店",表1[日期],"&gt;=2012年1月1日",表1[日期],"&lt;=2012年12月31日")/12</f>
        <v>9689.9017500000045</v>
      </c>
    </row>
    <row r="7" spans="1:2" ht="16.5" x14ac:dyDescent="0.15">
      <c r="A7" s="2" t="s">
        <v>818</v>
      </c>
      <c r="B7" s="18">
        <f>SUMIFS(表1[销售额小计],表1[日期],"&gt;=2013-1-1",表1[日期],"&lt;=2013-12-31",表1[书店名称],"=隆华书店")/B3</f>
        <v>0.27524983695327992</v>
      </c>
    </row>
  </sheetData>
  <mergeCells count="1">
    <mergeCell ref="A1:B1"/>
  </mergeCells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19" sqref="B19"/>
    </sheetView>
  </sheetViews>
  <sheetFormatPr defaultRowHeight="16.5" x14ac:dyDescent="0.15"/>
  <cols>
    <col min="1" max="1" width="16.125" style="13" customWidth="1"/>
    <col min="2" max="2" width="25.625" style="13" customWidth="1"/>
    <col min="3" max="16384" width="9" style="2"/>
  </cols>
  <sheetData>
    <row r="1" spans="1:2" ht="28.5" customHeight="1" x14ac:dyDescent="0.15">
      <c r="A1" s="21" t="s">
        <v>810</v>
      </c>
      <c r="B1" s="21"/>
    </row>
    <row r="2" spans="1:2" x14ac:dyDescent="0.15">
      <c r="A2" s="13" t="s">
        <v>786</v>
      </c>
      <c r="B2" s="13" t="s">
        <v>787</v>
      </c>
    </row>
    <row r="3" spans="1:2" x14ac:dyDescent="0.15">
      <c r="A3" s="13" t="s">
        <v>774</v>
      </c>
      <c r="B3" s="13" t="s">
        <v>795</v>
      </c>
    </row>
    <row r="4" spans="1:2" x14ac:dyDescent="0.15">
      <c r="A4" s="13" t="s">
        <v>763</v>
      </c>
      <c r="B4" s="13" t="s">
        <v>796</v>
      </c>
    </row>
    <row r="5" spans="1:2" x14ac:dyDescent="0.15">
      <c r="A5" s="13" t="s">
        <v>764</v>
      </c>
      <c r="B5" s="13" t="s">
        <v>797</v>
      </c>
    </row>
    <row r="6" spans="1:2" x14ac:dyDescent="0.15">
      <c r="A6" s="13" t="s">
        <v>765</v>
      </c>
      <c r="B6" s="13" t="s">
        <v>798</v>
      </c>
    </row>
    <row r="7" spans="1:2" x14ac:dyDescent="0.15">
      <c r="A7" s="13" t="s">
        <v>766</v>
      </c>
      <c r="B7" s="13" t="s">
        <v>799</v>
      </c>
    </row>
    <row r="8" spans="1:2" x14ac:dyDescent="0.15">
      <c r="A8" s="13" t="s">
        <v>767</v>
      </c>
      <c r="B8" s="13" t="s">
        <v>800</v>
      </c>
    </row>
    <row r="9" spans="1:2" x14ac:dyDescent="0.15">
      <c r="A9" s="13" t="s">
        <v>768</v>
      </c>
      <c r="B9" s="13" t="s">
        <v>801</v>
      </c>
    </row>
    <row r="10" spans="1:2" x14ac:dyDescent="0.15">
      <c r="A10" s="13" t="s">
        <v>769</v>
      </c>
      <c r="B10" s="13" t="s">
        <v>799</v>
      </c>
    </row>
    <row r="11" spans="1:2" x14ac:dyDescent="0.15">
      <c r="A11" s="13" t="s">
        <v>770</v>
      </c>
      <c r="B11" s="13" t="s">
        <v>801</v>
      </c>
    </row>
    <row r="12" spans="1:2" x14ac:dyDescent="0.15">
      <c r="A12" s="13" t="s">
        <v>771</v>
      </c>
      <c r="B12" s="13" t="s">
        <v>799</v>
      </c>
    </row>
    <row r="13" spans="1:2" x14ac:dyDescent="0.15">
      <c r="A13" s="13" t="s">
        <v>772</v>
      </c>
      <c r="B13" s="13" t="s">
        <v>801</v>
      </c>
    </row>
    <row r="14" spans="1:2" x14ac:dyDescent="0.15">
      <c r="A14" s="13" t="s">
        <v>773</v>
      </c>
      <c r="B14" s="13" t="s">
        <v>802</v>
      </c>
    </row>
    <row r="15" spans="1:2" x14ac:dyDescent="0.15">
      <c r="A15" s="13" t="s">
        <v>775</v>
      </c>
      <c r="B15" s="13" t="s">
        <v>803</v>
      </c>
    </row>
    <row r="16" spans="1:2" x14ac:dyDescent="0.15">
      <c r="A16" s="13" t="s">
        <v>776</v>
      </c>
      <c r="B16" s="13" t="s">
        <v>804</v>
      </c>
    </row>
    <row r="17" spans="1:2" x14ac:dyDescent="0.15">
      <c r="A17" s="13" t="s">
        <v>777</v>
      </c>
      <c r="B17" s="13" t="s">
        <v>801</v>
      </c>
    </row>
    <row r="18" spans="1:2" x14ac:dyDescent="0.15">
      <c r="A18" s="13" t="s">
        <v>778</v>
      </c>
      <c r="B18" s="13" t="s">
        <v>805</v>
      </c>
    </row>
    <row r="19" spans="1:2" x14ac:dyDescent="0.15">
      <c r="A19" s="13" t="s">
        <v>779</v>
      </c>
      <c r="B19" s="13" t="s">
        <v>806</v>
      </c>
    </row>
    <row r="20" spans="1:2" x14ac:dyDescent="0.15">
      <c r="A20" s="13" t="s">
        <v>780</v>
      </c>
      <c r="B20" s="13" t="s">
        <v>806</v>
      </c>
    </row>
    <row r="21" spans="1:2" x14ac:dyDescent="0.15">
      <c r="A21" s="13" t="s">
        <v>781</v>
      </c>
      <c r="B21" s="13" t="s">
        <v>801</v>
      </c>
    </row>
    <row r="22" spans="1:2" x14ac:dyDescent="0.15">
      <c r="A22" s="13" t="s">
        <v>782</v>
      </c>
      <c r="B22" s="13" t="s">
        <v>800</v>
      </c>
    </row>
    <row r="23" spans="1:2" x14ac:dyDescent="0.15">
      <c r="A23" s="13" t="s">
        <v>783</v>
      </c>
      <c r="B23" s="13" t="s">
        <v>807</v>
      </c>
    </row>
    <row r="24" spans="1:2" x14ac:dyDescent="0.15">
      <c r="A24" s="13" t="s">
        <v>784</v>
      </c>
      <c r="B24" s="13" t="s">
        <v>808</v>
      </c>
    </row>
    <row r="25" spans="1:2" x14ac:dyDescent="0.15">
      <c r="A25" s="13" t="s">
        <v>785</v>
      </c>
      <c r="B25" s="13" t="s">
        <v>809</v>
      </c>
    </row>
  </sheetData>
  <mergeCells count="1">
    <mergeCell ref="A1:B1"/>
  </mergeCells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9" sqref="B9"/>
    </sheetView>
  </sheetViews>
  <sheetFormatPr defaultRowHeight="13.5" x14ac:dyDescent="0.15"/>
  <cols>
    <col min="1" max="1" width="41.625" customWidth="1"/>
    <col min="2" max="2" width="16.375" customWidth="1"/>
  </cols>
  <sheetData>
    <row r="1" spans="1:2" ht="35.1" customHeight="1" x14ac:dyDescent="0.15">
      <c r="A1" s="20" t="s">
        <v>811</v>
      </c>
      <c r="B1" s="20"/>
    </row>
    <row r="2" spans="1:2" ht="16.5" x14ac:dyDescent="0.15">
      <c r="A2" s="2" t="s">
        <v>643</v>
      </c>
      <c r="B2" s="2" t="s">
        <v>660</v>
      </c>
    </row>
    <row r="3" spans="1:2" ht="16.5" x14ac:dyDescent="0.15">
      <c r="A3" s="2" t="s">
        <v>644</v>
      </c>
      <c r="B3" s="3">
        <v>41.3</v>
      </c>
    </row>
    <row r="4" spans="1:2" ht="16.5" x14ac:dyDescent="0.15">
      <c r="A4" s="2" t="s">
        <v>645</v>
      </c>
      <c r="B4" s="3">
        <v>42.5</v>
      </c>
    </row>
    <row r="5" spans="1:2" ht="16.5" x14ac:dyDescent="0.15">
      <c r="A5" s="2" t="s">
        <v>646</v>
      </c>
      <c r="B5" s="3">
        <v>39.4</v>
      </c>
    </row>
    <row r="6" spans="1:2" ht="16.5" x14ac:dyDescent="0.15">
      <c r="A6" s="2" t="s">
        <v>647</v>
      </c>
      <c r="B6" s="3">
        <v>39.799999999999997</v>
      </c>
    </row>
    <row r="7" spans="1:2" ht="16.5" x14ac:dyDescent="0.15">
      <c r="A7" s="2" t="s">
        <v>648</v>
      </c>
      <c r="B7" s="3">
        <v>40.6</v>
      </c>
    </row>
    <row r="8" spans="1:2" ht="16.5" x14ac:dyDescent="0.15">
      <c r="A8" s="2" t="s">
        <v>649</v>
      </c>
      <c r="B8" s="3">
        <v>38.6</v>
      </c>
    </row>
    <row r="9" spans="1:2" ht="16.5" x14ac:dyDescent="0.15">
      <c r="A9" s="2" t="s">
        <v>650</v>
      </c>
      <c r="B9" s="3">
        <v>39.200000000000003</v>
      </c>
    </row>
    <row r="10" spans="1:2" ht="16.5" x14ac:dyDescent="0.15">
      <c r="A10" s="2" t="s">
        <v>663</v>
      </c>
      <c r="B10" s="3">
        <v>36.299999999999997</v>
      </c>
    </row>
    <row r="11" spans="1:2" ht="16.5" x14ac:dyDescent="0.15">
      <c r="A11" s="2" t="s">
        <v>651</v>
      </c>
      <c r="B11" s="3">
        <v>34.9</v>
      </c>
    </row>
    <row r="12" spans="1:2" ht="16.5" x14ac:dyDescent="0.15">
      <c r="A12" s="2" t="s">
        <v>652</v>
      </c>
      <c r="B12" s="3">
        <v>40.5</v>
      </c>
    </row>
    <row r="13" spans="1:2" ht="16.5" x14ac:dyDescent="0.15">
      <c r="A13" s="2" t="s">
        <v>653</v>
      </c>
      <c r="B13" s="3">
        <v>44.5</v>
      </c>
    </row>
    <row r="14" spans="1:2" ht="16.5" x14ac:dyDescent="0.15">
      <c r="A14" s="2" t="s">
        <v>654</v>
      </c>
      <c r="B14" s="3">
        <v>36.799999999999997</v>
      </c>
    </row>
    <row r="15" spans="1:2" ht="16.5" x14ac:dyDescent="0.15">
      <c r="A15" s="2" t="s">
        <v>655</v>
      </c>
      <c r="B15" s="3">
        <v>43.9</v>
      </c>
    </row>
    <row r="16" spans="1:2" ht="16.5" x14ac:dyDescent="0.15">
      <c r="A16" s="2" t="s">
        <v>656</v>
      </c>
      <c r="B16" s="3">
        <v>41.1</v>
      </c>
    </row>
    <row r="17" spans="1:2" ht="16.5" x14ac:dyDescent="0.15">
      <c r="A17" s="2" t="s">
        <v>657</v>
      </c>
      <c r="B17" s="3">
        <v>37.799999999999997</v>
      </c>
    </row>
    <row r="18" spans="1:2" ht="16.5" x14ac:dyDescent="0.15">
      <c r="A18" s="2" t="s">
        <v>658</v>
      </c>
      <c r="B18" s="3">
        <v>43.2</v>
      </c>
    </row>
    <row r="19" spans="1:2" ht="16.5" x14ac:dyDescent="0.15">
      <c r="A19" s="2" t="s">
        <v>659</v>
      </c>
      <c r="B19" s="3">
        <v>39.299999999999997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34" sqref="B34"/>
    </sheetView>
  </sheetViews>
  <sheetFormatPr defaultRowHeight="13.5" x14ac:dyDescent="0.15"/>
  <cols>
    <col min="1" max="1" width="31.375" bestFit="1" customWidth="1"/>
    <col min="2" max="2" width="19.75" bestFit="1" customWidth="1"/>
  </cols>
  <sheetData>
    <row r="1" spans="1:2" x14ac:dyDescent="0.15">
      <c r="A1" s="16" t="s">
        <v>819</v>
      </c>
      <c r="B1" t="s">
        <v>820</v>
      </c>
    </row>
    <row r="3" spans="1:2" x14ac:dyDescent="0.15">
      <c r="A3" s="16" t="s">
        <v>821</v>
      </c>
      <c r="B3" t="s">
        <v>823</v>
      </c>
    </row>
    <row r="4" spans="1:2" x14ac:dyDescent="0.15">
      <c r="A4" s="9" t="s">
        <v>649</v>
      </c>
      <c r="B4" s="17">
        <v>13440.133999999998</v>
      </c>
    </row>
    <row r="5" spans="1:2" x14ac:dyDescent="0.15">
      <c r="A5" s="9" t="s">
        <v>646</v>
      </c>
      <c r="B5" s="17">
        <v>26254.977999999999</v>
      </c>
    </row>
    <row r="6" spans="1:2" x14ac:dyDescent="0.15">
      <c r="A6" s="9" t="s">
        <v>648</v>
      </c>
      <c r="B6" s="17">
        <v>18170.529999999995</v>
      </c>
    </row>
    <row r="7" spans="1:2" x14ac:dyDescent="0.15">
      <c r="A7" s="9" t="s">
        <v>666</v>
      </c>
      <c r="B7" s="17">
        <v>5150.97</v>
      </c>
    </row>
    <row r="8" spans="1:2" x14ac:dyDescent="0.15">
      <c r="A8" s="9" t="s">
        <v>650</v>
      </c>
      <c r="B8" s="17">
        <v>8671.0400000000009</v>
      </c>
    </row>
    <row r="9" spans="1:2" x14ac:dyDescent="0.15">
      <c r="A9" s="9" t="s">
        <v>647</v>
      </c>
      <c r="B9" s="17">
        <v>13193.301999999998</v>
      </c>
    </row>
    <row r="10" spans="1:2" x14ac:dyDescent="0.15">
      <c r="A10" s="9" t="s">
        <v>656</v>
      </c>
      <c r="B10" s="17">
        <v>11161.116</v>
      </c>
    </row>
    <row r="11" spans="1:2" x14ac:dyDescent="0.15">
      <c r="A11" s="9" t="s">
        <v>644</v>
      </c>
      <c r="B11" s="17">
        <v>9320.9969999999994</v>
      </c>
    </row>
    <row r="12" spans="1:2" x14ac:dyDescent="0.15">
      <c r="A12" s="9" t="s">
        <v>645</v>
      </c>
      <c r="B12" s="17">
        <v>21151.4</v>
      </c>
    </row>
    <row r="13" spans="1:2" x14ac:dyDescent="0.15">
      <c r="A13" s="9" t="s">
        <v>657</v>
      </c>
      <c r="B13" s="17">
        <v>19587.581999999999</v>
      </c>
    </row>
    <row r="14" spans="1:2" x14ac:dyDescent="0.15">
      <c r="A14" s="9" t="s">
        <v>655</v>
      </c>
      <c r="B14" s="17">
        <v>11898.656000000001</v>
      </c>
    </row>
    <row r="15" spans="1:2" x14ac:dyDescent="0.15">
      <c r="A15" s="9" t="s">
        <v>653</v>
      </c>
      <c r="B15" s="17">
        <v>18949.88</v>
      </c>
    </row>
    <row r="16" spans="1:2" x14ac:dyDescent="0.15">
      <c r="A16" s="9" t="s">
        <v>659</v>
      </c>
      <c r="B16" s="17">
        <v>11123.865</v>
      </c>
    </row>
    <row r="17" spans="1:2" x14ac:dyDescent="0.15">
      <c r="A17" s="9" t="s">
        <v>652</v>
      </c>
      <c r="B17" s="17">
        <v>19401.929999999997</v>
      </c>
    </row>
    <row r="18" spans="1:2" x14ac:dyDescent="0.15">
      <c r="A18" s="9" t="s">
        <v>658</v>
      </c>
      <c r="B18" s="17">
        <v>18812.304</v>
      </c>
    </row>
    <row r="19" spans="1:2" x14ac:dyDescent="0.15">
      <c r="A19" s="9" t="s">
        <v>651</v>
      </c>
      <c r="B19" s="17">
        <v>7769.7870000000003</v>
      </c>
    </row>
    <row r="20" spans="1:2" x14ac:dyDescent="0.15">
      <c r="A20" s="9" t="s">
        <v>654</v>
      </c>
      <c r="B20" s="17">
        <v>19574.287999999997</v>
      </c>
    </row>
    <row r="21" spans="1:2" x14ac:dyDescent="0.15">
      <c r="A21" s="9" t="s">
        <v>822</v>
      </c>
      <c r="B21" s="17">
        <v>253632.75899999999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19" sqref="B19:B20"/>
    </sheetView>
  </sheetViews>
  <sheetFormatPr defaultRowHeight="13.5" x14ac:dyDescent="0.15"/>
  <cols>
    <col min="1" max="1" width="31.375" bestFit="1" customWidth="1"/>
    <col min="2" max="2" width="19.75" bestFit="1" customWidth="1"/>
  </cols>
  <sheetData>
    <row r="1" spans="1:2" x14ac:dyDescent="0.15">
      <c r="A1" s="16" t="s">
        <v>819</v>
      </c>
      <c r="B1" t="s">
        <v>824</v>
      </c>
    </row>
    <row r="3" spans="1:2" x14ac:dyDescent="0.15">
      <c r="A3" s="16" t="s">
        <v>821</v>
      </c>
      <c r="B3" t="s">
        <v>823</v>
      </c>
    </row>
    <row r="4" spans="1:2" x14ac:dyDescent="0.15">
      <c r="A4" s="9" t="s">
        <v>649</v>
      </c>
      <c r="B4" s="17">
        <v>7383.0220000000008</v>
      </c>
    </row>
    <row r="5" spans="1:2" x14ac:dyDescent="0.15">
      <c r="A5" s="9" t="s">
        <v>646</v>
      </c>
      <c r="B5" s="17">
        <v>10918.922</v>
      </c>
    </row>
    <row r="6" spans="1:2" x14ac:dyDescent="0.15">
      <c r="A6" s="9" t="s">
        <v>648</v>
      </c>
      <c r="B6" s="17">
        <v>9984.3520000000008</v>
      </c>
    </row>
    <row r="7" spans="1:2" x14ac:dyDescent="0.15">
      <c r="A7" s="9" t="s">
        <v>666</v>
      </c>
      <c r="B7" s="17">
        <v>11431.596000000001</v>
      </c>
    </row>
    <row r="8" spans="1:2" x14ac:dyDescent="0.15">
      <c r="A8" s="9" t="s">
        <v>650</v>
      </c>
      <c r="B8" s="17">
        <v>3415.4960000000001</v>
      </c>
    </row>
    <row r="9" spans="1:2" x14ac:dyDescent="0.15">
      <c r="A9" s="9" t="s">
        <v>647</v>
      </c>
      <c r="B9" s="17">
        <v>4969.0299999999988</v>
      </c>
    </row>
    <row r="10" spans="1:2" x14ac:dyDescent="0.15">
      <c r="A10" s="9" t="s">
        <v>656</v>
      </c>
      <c r="B10" s="17">
        <v>4975.5660000000007</v>
      </c>
    </row>
    <row r="11" spans="1:2" x14ac:dyDescent="0.15">
      <c r="A11" s="9" t="s">
        <v>644</v>
      </c>
      <c r="B11" s="17">
        <v>6925.5969999999998</v>
      </c>
    </row>
    <row r="12" spans="1:2" x14ac:dyDescent="0.15">
      <c r="A12" s="9" t="s">
        <v>645</v>
      </c>
      <c r="B12" s="17">
        <v>7057.55</v>
      </c>
    </row>
    <row r="13" spans="1:2" x14ac:dyDescent="0.15">
      <c r="A13" s="9" t="s">
        <v>657</v>
      </c>
      <c r="B13" s="17">
        <v>13531.643999999998</v>
      </c>
    </row>
    <row r="14" spans="1:2" x14ac:dyDescent="0.15">
      <c r="A14" s="9" t="s">
        <v>655</v>
      </c>
      <c r="B14" s="17">
        <v>4916.8</v>
      </c>
    </row>
    <row r="15" spans="1:2" x14ac:dyDescent="0.15">
      <c r="A15" s="9" t="s">
        <v>653</v>
      </c>
      <c r="B15" s="17">
        <v>16070.285000000002</v>
      </c>
    </row>
    <row r="16" spans="1:2" x14ac:dyDescent="0.15">
      <c r="A16" s="9" t="s">
        <v>659</v>
      </c>
      <c r="B16" s="17">
        <v>6433.8029999999999</v>
      </c>
    </row>
    <row r="17" spans="1:2" x14ac:dyDescent="0.15">
      <c r="A17" s="9" t="s">
        <v>652</v>
      </c>
      <c r="B17" s="17">
        <v>12750.615</v>
      </c>
    </row>
    <row r="18" spans="1:2" x14ac:dyDescent="0.15">
      <c r="A18" s="9" t="s">
        <v>658</v>
      </c>
      <c r="B18" s="17">
        <v>2165.616</v>
      </c>
    </row>
    <row r="19" spans="1:2" x14ac:dyDescent="0.15">
      <c r="A19" s="9" t="s">
        <v>651</v>
      </c>
      <c r="B19" s="17">
        <v>9011.5290000000005</v>
      </c>
    </row>
    <row r="20" spans="1:2" x14ac:dyDescent="0.15">
      <c r="A20" s="9" t="s">
        <v>654</v>
      </c>
      <c r="B20" s="17">
        <v>5492.3999999999987</v>
      </c>
    </row>
    <row r="21" spans="1:2" x14ac:dyDescent="0.15">
      <c r="A21" s="9" t="s">
        <v>822</v>
      </c>
      <c r="B21" s="17">
        <v>137433.823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18" sqref="B18:B20"/>
    </sheetView>
  </sheetViews>
  <sheetFormatPr defaultRowHeight="13.5" x14ac:dyDescent="0.15"/>
  <cols>
    <col min="1" max="1" width="31.375" bestFit="1" customWidth="1"/>
    <col min="2" max="2" width="19.75" bestFit="1" customWidth="1"/>
  </cols>
  <sheetData>
    <row r="1" spans="1:2" x14ac:dyDescent="0.15">
      <c r="A1" s="16" t="s">
        <v>819</v>
      </c>
      <c r="B1" t="s">
        <v>825</v>
      </c>
    </row>
    <row r="3" spans="1:2" x14ac:dyDescent="0.15">
      <c r="A3" s="16" t="s">
        <v>821</v>
      </c>
      <c r="B3" t="s">
        <v>823</v>
      </c>
    </row>
    <row r="4" spans="1:2" x14ac:dyDescent="0.15">
      <c r="A4" s="9" t="s">
        <v>649</v>
      </c>
      <c r="B4" s="17">
        <v>6443.112000000001</v>
      </c>
    </row>
    <row r="5" spans="1:2" x14ac:dyDescent="0.15">
      <c r="A5" s="9" t="s">
        <v>646</v>
      </c>
      <c r="B5" s="17">
        <v>4767.3999999999996</v>
      </c>
    </row>
    <row r="6" spans="1:2" x14ac:dyDescent="0.15">
      <c r="A6" s="9" t="s">
        <v>648</v>
      </c>
      <c r="B6" s="17">
        <v>3743.32</v>
      </c>
    </row>
    <row r="7" spans="1:2" x14ac:dyDescent="0.15">
      <c r="A7" s="9" t="s">
        <v>666</v>
      </c>
      <c r="B7" s="17">
        <v>6640.7219999999998</v>
      </c>
    </row>
    <row r="8" spans="1:2" x14ac:dyDescent="0.15">
      <c r="A8" s="9" t="s">
        <v>650</v>
      </c>
      <c r="B8" s="17">
        <v>2744</v>
      </c>
    </row>
    <row r="9" spans="1:2" x14ac:dyDescent="0.15">
      <c r="A9" s="9" t="s">
        <v>647</v>
      </c>
      <c r="B9" s="17">
        <v>3621.7999999999997</v>
      </c>
    </row>
    <row r="10" spans="1:2" x14ac:dyDescent="0.15">
      <c r="A10" s="9" t="s">
        <v>656</v>
      </c>
      <c r="B10" s="17">
        <v>534.30000000000007</v>
      </c>
    </row>
    <row r="11" spans="1:2" x14ac:dyDescent="0.15">
      <c r="A11" s="9" t="s">
        <v>644</v>
      </c>
      <c r="B11" s="17">
        <v>6595.61</v>
      </c>
    </row>
    <row r="12" spans="1:2" x14ac:dyDescent="0.15">
      <c r="A12" s="9" t="s">
        <v>645</v>
      </c>
      <c r="B12" s="17">
        <v>7812.7749999999996</v>
      </c>
    </row>
    <row r="13" spans="1:2" x14ac:dyDescent="0.15">
      <c r="A13" s="9" t="s">
        <v>657</v>
      </c>
      <c r="B13" s="17">
        <v>6419.5739999999987</v>
      </c>
    </row>
    <row r="14" spans="1:2" x14ac:dyDescent="0.15">
      <c r="A14" s="9" t="s">
        <v>655</v>
      </c>
      <c r="B14" s="17">
        <v>3336.4</v>
      </c>
    </row>
    <row r="15" spans="1:2" x14ac:dyDescent="0.15">
      <c r="A15" s="9" t="s">
        <v>653</v>
      </c>
      <c r="B15" s="17">
        <v>9080.2250000000004</v>
      </c>
    </row>
    <row r="16" spans="1:2" x14ac:dyDescent="0.15">
      <c r="A16" s="9" t="s">
        <v>659</v>
      </c>
      <c r="B16" s="17">
        <v>4479.4139999999998</v>
      </c>
    </row>
    <row r="17" spans="1:2" x14ac:dyDescent="0.15">
      <c r="A17" s="9" t="s">
        <v>652</v>
      </c>
      <c r="B17" s="17">
        <v>7880.085</v>
      </c>
    </row>
    <row r="18" spans="1:2" x14ac:dyDescent="0.15">
      <c r="A18" s="9" t="s">
        <v>658</v>
      </c>
      <c r="B18" s="17">
        <v>8315.1360000000004</v>
      </c>
    </row>
    <row r="19" spans="1:2" x14ac:dyDescent="0.15">
      <c r="A19" s="9" t="s">
        <v>651</v>
      </c>
      <c r="B19" s="17">
        <v>4364.5940000000001</v>
      </c>
    </row>
    <row r="20" spans="1:2" x14ac:dyDescent="0.15">
      <c r="A20" s="9" t="s">
        <v>654</v>
      </c>
      <c r="B20" s="17">
        <v>1545.6</v>
      </c>
    </row>
    <row r="21" spans="1:2" x14ac:dyDescent="0.15">
      <c r="A21" s="9" t="s">
        <v>822</v>
      </c>
      <c r="B21" s="17">
        <v>88324.06700000001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K18" sqref="K18"/>
    </sheetView>
  </sheetViews>
  <sheetFormatPr defaultRowHeight="13.5" x14ac:dyDescent="0.15"/>
  <cols>
    <col min="1" max="1" width="31.375" bestFit="1" customWidth="1"/>
    <col min="2" max="2" width="19.75" bestFit="1" customWidth="1"/>
  </cols>
  <sheetData>
    <row r="1" spans="1:2" x14ac:dyDescent="0.15">
      <c r="A1" s="16" t="s">
        <v>819</v>
      </c>
      <c r="B1" t="s">
        <v>826</v>
      </c>
    </row>
    <row r="3" spans="1:2" x14ac:dyDescent="0.15">
      <c r="A3" s="16" t="s">
        <v>821</v>
      </c>
      <c r="B3" t="s">
        <v>823</v>
      </c>
    </row>
    <row r="4" spans="1:2" x14ac:dyDescent="0.15">
      <c r="A4" s="9" t="s">
        <v>649</v>
      </c>
      <c r="B4" s="17">
        <v>8560.3220000000001</v>
      </c>
    </row>
    <row r="5" spans="1:2" x14ac:dyDescent="0.15">
      <c r="A5" s="9" t="s">
        <v>646</v>
      </c>
      <c r="B5" s="17">
        <v>10558.018</v>
      </c>
    </row>
    <row r="6" spans="1:2" x14ac:dyDescent="0.15">
      <c r="A6" s="9" t="s">
        <v>648</v>
      </c>
      <c r="B6" s="17">
        <v>7834.9879999999994</v>
      </c>
    </row>
    <row r="7" spans="1:2" x14ac:dyDescent="0.15">
      <c r="A7" s="9" t="s">
        <v>666</v>
      </c>
      <c r="B7" s="17">
        <v>10764.764999999999</v>
      </c>
    </row>
    <row r="8" spans="1:2" x14ac:dyDescent="0.15">
      <c r="A8" s="9" t="s">
        <v>650</v>
      </c>
      <c r="B8" s="17">
        <v>12693.744000000002</v>
      </c>
    </row>
    <row r="9" spans="1:2" x14ac:dyDescent="0.15">
      <c r="A9" s="9" t="s">
        <v>647</v>
      </c>
      <c r="B9" s="17">
        <v>12772.217999999999</v>
      </c>
    </row>
    <row r="10" spans="1:2" x14ac:dyDescent="0.15">
      <c r="A10" s="9" t="s">
        <v>656</v>
      </c>
      <c r="B10" s="17">
        <v>12221.496000000001</v>
      </c>
    </row>
    <row r="11" spans="1:2" x14ac:dyDescent="0.15">
      <c r="A11" s="9" t="s">
        <v>644</v>
      </c>
      <c r="B11" s="17">
        <v>11055.597000000002</v>
      </c>
    </row>
    <row r="12" spans="1:2" x14ac:dyDescent="0.15">
      <c r="A12" s="9" t="s">
        <v>645</v>
      </c>
      <c r="B12" s="17">
        <v>17665.125</v>
      </c>
    </row>
    <row r="13" spans="1:2" x14ac:dyDescent="0.15">
      <c r="A13" s="9" t="s">
        <v>657</v>
      </c>
      <c r="B13" s="17">
        <v>14561.693999999998</v>
      </c>
    </row>
    <row r="14" spans="1:2" x14ac:dyDescent="0.15">
      <c r="A14" s="9" t="s">
        <v>655</v>
      </c>
      <c r="B14" s="17">
        <v>11575.552</v>
      </c>
    </row>
    <row r="15" spans="1:2" x14ac:dyDescent="0.15">
      <c r="A15" s="9" t="s">
        <v>653</v>
      </c>
      <c r="B15" s="17">
        <v>18333.555</v>
      </c>
    </row>
    <row r="16" spans="1:2" x14ac:dyDescent="0.15">
      <c r="A16" s="9" t="s">
        <v>659</v>
      </c>
      <c r="B16" s="17">
        <v>12423.516000000001</v>
      </c>
    </row>
    <row r="17" spans="1:2" x14ac:dyDescent="0.15">
      <c r="A17" s="9" t="s">
        <v>652</v>
      </c>
      <c r="B17" s="17">
        <v>13896.765000000001</v>
      </c>
    </row>
    <row r="18" spans="1:2" x14ac:dyDescent="0.15">
      <c r="A18" s="9" t="s">
        <v>658</v>
      </c>
      <c r="B18" s="17">
        <v>14748.48</v>
      </c>
    </row>
    <row r="19" spans="1:2" x14ac:dyDescent="0.15">
      <c r="A19" s="9" t="s">
        <v>651</v>
      </c>
      <c r="B19" s="17">
        <v>4414.8500000000004</v>
      </c>
    </row>
    <row r="20" spans="1:2" x14ac:dyDescent="0.15">
      <c r="A20" s="9" t="s">
        <v>654</v>
      </c>
      <c r="B20" s="17">
        <v>9409.3919999999998</v>
      </c>
    </row>
    <row r="21" spans="1:2" x14ac:dyDescent="0.15">
      <c r="A21" s="9" t="s">
        <v>822</v>
      </c>
      <c r="B21" s="17">
        <v>203490.07700000005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订单明细</vt:lpstr>
      <vt:lpstr>统计报告</vt:lpstr>
      <vt:lpstr>城市对照</vt:lpstr>
      <vt:lpstr>图书定价</vt:lpstr>
      <vt:lpstr>统计样例</vt:lpstr>
      <vt:lpstr>北区</vt:lpstr>
      <vt:lpstr>南区</vt:lpstr>
      <vt:lpstr>西区</vt:lpstr>
      <vt:lpstr>东区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</dc:creator>
  <cp:lastModifiedBy>nieyuzhen</cp:lastModifiedBy>
  <dcterms:created xsi:type="dcterms:W3CDTF">2008-10-07T15:28:23Z</dcterms:created>
  <dcterms:modified xsi:type="dcterms:W3CDTF">2015-04-15T09:52:26Z</dcterms:modified>
</cp:coreProperties>
</file>