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PivotChartFilter="1" defaultThemeVersion="124226"/>
  <bookViews>
    <workbookView xWindow="0" yWindow="0" windowWidth="15600" windowHeight="9735" activeTab="1"/>
  </bookViews>
  <sheets>
    <sheet name="2012年书店销量" sheetId="18" r:id="rId1"/>
    <sheet name="销售订单" sheetId="1" r:id="rId2"/>
    <sheet name="2013年图书销售分析" sheetId="16" r:id="rId3"/>
    <sheet name="图书编目表" sheetId="17" r:id="rId4"/>
  </sheets>
  <definedNames>
    <definedName name="_xlnm._FilterDatabase" localSheetId="1" hidden="1">销售订单!$A$2:$H$349</definedName>
  </definedNames>
  <calcPr calcId="145621"/>
  <pivotCaches>
    <pivotCache cacheId="0" r:id="rId5"/>
  </pivotCaches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594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140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88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E9" i="18" l="1"/>
  <c r="E10" i="18"/>
  <c r="E8" i="18"/>
  <c r="D9" i="18"/>
  <c r="D10" i="18"/>
  <c r="D8" i="18"/>
  <c r="C9" i="18"/>
  <c r="C10" i="18"/>
  <c r="C8" i="18"/>
  <c r="B9" i="18"/>
  <c r="B10" i="18"/>
  <c r="B8" i="18"/>
  <c r="C3" i="1"/>
  <c r="C5" i="1" l="1"/>
  <c r="C4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594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140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88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B11" i="16" l="1"/>
  <c r="M11" i="16"/>
  <c r="L11" i="16"/>
  <c r="K11" i="16"/>
  <c r="J11" i="16"/>
  <c r="I11" i="16"/>
  <c r="H11" i="16"/>
  <c r="G11" i="16"/>
  <c r="F11" i="16"/>
  <c r="E11" i="16"/>
  <c r="D11" i="16"/>
  <c r="C11" i="16"/>
  <c r="B9" i="16"/>
  <c r="M9" i="16"/>
  <c r="L9" i="16"/>
  <c r="K9" i="16"/>
  <c r="J9" i="16"/>
  <c r="I9" i="16"/>
  <c r="H9" i="16"/>
  <c r="G9" i="16"/>
  <c r="F9" i="16"/>
  <c r="E9" i="16"/>
  <c r="D9" i="16"/>
  <c r="C9" i="16"/>
  <c r="B10" i="16"/>
  <c r="M10" i="16"/>
  <c r="L10" i="16"/>
  <c r="K10" i="16"/>
  <c r="J10" i="16"/>
  <c r="I10" i="16"/>
  <c r="H10" i="16"/>
  <c r="G10" i="16"/>
  <c r="F10" i="16"/>
  <c r="E10" i="16"/>
  <c r="D10" i="16"/>
  <c r="C10" i="16"/>
  <c r="C7" i="16"/>
  <c r="B7" i="16"/>
  <c r="M7" i="16"/>
  <c r="L7" i="16"/>
  <c r="K7" i="16"/>
  <c r="J7" i="16"/>
  <c r="I7" i="16"/>
  <c r="H7" i="16"/>
  <c r="G7" i="16"/>
  <c r="F7" i="16"/>
  <c r="E7" i="16"/>
  <c r="D7" i="16"/>
  <c r="F4" i="16"/>
  <c r="B4" i="16"/>
  <c r="M4" i="16"/>
  <c r="L4" i="16"/>
  <c r="K4" i="16"/>
  <c r="J4" i="16"/>
  <c r="I4" i="16"/>
  <c r="H4" i="16"/>
  <c r="G4" i="16"/>
  <c r="E4" i="16"/>
  <c r="D4" i="16"/>
  <c r="C4" i="16"/>
  <c r="B6" i="16"/>
  <c r="M6" i="16"/>
  <c r="L6" i="16"/>
  <c r="K6" i="16"/>
  <c r="J6" i="16"/>
  <c r="I6" i="16"/>
  <c r="H6" i="16"/>
  <c r="G6" i="16"/>
  <c r="F6" i="16"/>
  <c r="E6" i="16"/>
  <c r="D6" i="16"/>
  <c r="C6" i="16"/>
  <c r="C8" i="16"/>
  <c r="B8" i="16"/>
  <c r="M8" i="16"/>
  <c r="L8" i="16"/>
  <c r="K8" i="16"/>
  <c r="J8" i="16"/>
  <c r="I8" i="16"/>
  <c r="H8" i="16"/>
  <c r="G8" i="16"/>
  <c r="F8" i="16"/>
  <c r="E8" i="16"/>
  <c r="D8" i="16"/>
  <c r="B5" i="16"/>
  <c r="M5" i="16"/>
  <c r="L5" i="16"/>
  <c r="K5" i="16"/>
  <c r="J5" i="16"/>
  <c r="I5" i="16"/>
  <c r="H5" i="16"/>
  <c r="G5" i="16"/>
  <c r="E5" i="16"/>
  <c r="D5" i="16"/>
  <c r="C5" i="16"/>
  <c r="F5" i="16"/>
  <c r="C12" i="16" l="1"/>
  <c r="H12" i="16"/>
  <c r="L12" i="16"/>
  <c r="D12" i="16"/>
  <c r="I12" i="16"/>
  <c r="M12" i="16"/>
  <c r="E12" i="16"/>
  <c r="J12" i="16"/>
  <c r="B12" i="16"/>
  <c r="G12" i="16"/>
  <c r="K12" i="16"/>
  <c r="F12" i="16"/>
</calcChain>
</file>

<file path=xl/sharedStrings.xml><?xml version="1.0" encoding="utf-8"?>
<sst xmlns="http://schemas.openxmlformats.org/spreadsheetml/2006/main" count="2771" uniqueCount="767">
  <si>
    <t>订单编号</t>
  </si>
  <si>
    <t>陈祥通</t>
  </si>
  <si>
    <t>方文成</t>
  </si>
  <si>
    <t>钱顺卓</t>
  </si>
  <si>
    <t>王崇江</t>
  </si>
  <si>
    <t>刘露露</t>
  </si>
  <si>
    <t>徐志晨</t>
  </si>
  <si>
    <t>王炫皓</t>
  </si>
  <si>
    <t>谢丽秋</t>
  </si>
  <si>
    <t>关天胜</t>
  </si>
  <si>
    <t>黄雅玲</t>
  </si>
  <si>
    <t>黎浩然</t>
  </si>
  <si>
    <t>李晓梅</t>
  </si>
  <si>
    <t>李雅洁</t>
  </si>
  <si>
    <t>王雅林</t>
  </si>
  <si>
    <t>徐亚楠</t>
  </si>
  <si>
    <t>余雅丽</t>
  </si>
  <si>
    <t>张燕子</t>
  </si>
  <si>
    <t>张哲宇</t>
  </si>
  <si>
    <t>边金双</t>
  </si>
  <si>
    <t>方嘉康</t>
  </si>
  <si>
    <t>林晓晨</t>
  </si>
  <si>
    <t>刘长辉</t>
  </si>
  <si>
    <t>孟天祥</t>
  </si>
  <si>
    <t>唐小姐</t>
  </si>
  <si>
    <t>王海德</t>
  </si>
  <si>
    <t>王天宇</t>
  </si>
  <si>
    <t>王欣荣</t>
  </si>
  <si>
    <t>杨国强</t>
  </si>
  <si>
    <t>赵琳艳</t>
  </si>
  <si>
    <t>邹佳楠</t>
  </si>
  <si>
    <t>日期</t>
    <phoneticPr fontId="1" type="noConversion"/>
  </si>
  <si>
    <t>销量（本）</t>
    <phoneticPr fontId="1" type="noConversion"/>
  </si>
  <si>
    <t>图书名称</t>
    <phoneticPr fontId="1" type="noConversion"/>
  </si>
  <si>
    <t>图书作者</t>
    <phoneticPr fontId="1" type="noConversion"/>
  </si>
  <si>
    <t>书店名称</t>
    <phoneticPr fontId="1" type="noConversion"/>
  </si>
  <si>
    <t>博达书店</t>
  </si>
  <si>
    <t>鼎盛书店</t>
  </si>
  <si>
    <t>隆华书店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</si>
  <si>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</si>
  <si>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</si>
  <si>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</si>
  <si>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</si>
  <si>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</si>
  <si>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</si>
  <si>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</si>
  <si>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</si>
  <si>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</si>
  <si>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</si>
  <si>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单位：本</t>
    <phoneticPr fontId="1" type="noConversion"/>
  </si>
  <si>
    <t>11月</t>
  </si>
  <si>
    <t>12月</t>
  </si>
  <si>
    <t>《Excel办公高手应用案例》</t>
  </si>
  <si>
    <t>《SharePoint Server安装、部署与开发》</t>
  </si>
  <si>
    <t>《Exchange Server安装、部署与开发》</t>
  </si>
  <si>
    <t>《Office商务办公好帮手》</t>
  </si>
  <si>
    <t>销售趋势</t>
    <phoneticPr fontId="1" type="noConversion"/>
  </si>
  <si>
    <t>2012年~2013年度图书销售订单记录</t>
    <phoneticPr fontId="1" type="noConversion"/>
  </si>
  <si>
    <t>BY-08001</t>
    <phoneticPr fontId="1" type="noConversion"/>
  </si>
  <si>
    <t>BY-08002</t>
  </si>
  <si>
    <t>BY-08003</t>
  </si>
  <si>
    <t>BY-08004</t>
  </si>
  <si>
    <t>BY-08005</t>
  </si>
  <si>
    <t>BY-08006</t>
  </si>
  <si>
    <t>BY-08007</t>
  </si>
  <si>
    <t>BY-08008</t>
  </si>
  <si>
    <t>BY-08009</t>
  </si>
  <si>
    <t>BY-08010</t>
  </si>
  <si>
    <t>BY-08011</t>
  </si>
  <si>
    <t>BY-08012</t>
  </si>
  <si>
    <t>BY-08013</t>
  </si>
  <si>
    <t>BY-08014</t>
  </si>
  <si>
    <t>BY-08015</t>
  </si>
  <si>
    <t>BY-08016</t>
  </si>
  <si>
    <t>BY-08017</t>
  </si>
  <si>
    <t>BY-08018</t>
  </si>
  <si>
    <t>BY-08019</t>
  </si>
  <si>
    <t>BY-08020</t>
  </si>
  <si>
    <t>BY-08021</t>
  </si>
  <si>
    <t>BY-08022</t>
  </si>
  <si>
    <t>BY-08023</t>
  </si>
  <si>
    <t>BY-08024</t>
  </si>
  <si>
    <t>BY-08025</t>
  </si>
  <si>
    <t>BY-08026</t>
  </si>
  <si>
    <t>BY-08027</t>
  </si>
  <si>
    <t>BY-08028</t>
  </si>
  <si>
    <t>BY-08029</t>
  </si>
  <si>
    <t>BY-08030</t>
  </si>
  <si>
    <t>BY-08031</t>
  </si>
  <si>
    <t>BY-08032</t>
  </si>
  <si>
    <t>BY-08033</t>
  </si>
  <si>
    <t>BY-08034</t>
  </si>
  <si>
    <t>BY-08035</t>
  </si>
  <si>
    <t>BY-08036</t>
  </si>
  <si>
    <t>BY-08037</t>
  </si>
  <si>
    <t>BY-08038</t>
  </si>
  <si>
    <t>BY-08039</t>
  </si>
  <si>
    <t>BY-08040</t>
  </si>
  <si>
    <t>BY-08041</t>
  </si>
  <si>
    <t>BY-08042</t>
  </si>
  <si>
    <t>BY-08043</t>
  </si>
  <si>
    <t>BY-08044</t>
  </si>
  <si>
    <t>BY-08045</t>
  </si>
  <si>
    <t>BY-08046</t>
  </si>
  <si>
    <t>BY-08047</t>
  </si>
  <si>
    <t>BY-08048</t>
  </si>
  <si>
    <t>BY-08049</t>
  </si>
  <si>
    <t>BY-08050</t>
  </si>
  <si>
    <t>BY-08051</t>
  </si>
  <si>
    <t>BY-08052</t>
  </si>
  <si>
    <t>BY-08053</t>
  </si>
  <si>
    <t>BY-08054</t>
  </si>
  <si>
    <t>BY-08055</t>
  </si>
  <si>
    <t>BY-08056</t>
  </si>
  <si>
    <t>BY-08057</t>
  </si>
  <si>
    <t>BY-08058</t>
  </si>
  <si>
    <t>BY-08059</t>
  </si>
  <si>
    <t>BY-08060</t>
  </si>
  <si>
    <t>BY-08061</t>
  </si>
  <si>
    <t>BY-08062</t>
  </si>
  <si>
    <t>BY-08063</t>
  </si>
  <si>
    <t>BY-08064</t>
  </si>
  <si>
    <t>BY-08065</t>
  </si>
  <si>
    <t>BY-08066</t>
  </si>
  <si>
    <t>BY-08067</t>
  </si>
  <si>
    <t>BY-08068</t>
  </si>
  <si>
    <t>BY-08069</t>
  </si>
  <si>
    <t>BY-08070</t>
  </si>
  <si>
    <t>BY-08071</t>
  </si>
  <si>
    <t>BY-08073</t>
  </si>
  <si>
    <t>BY-08074</t>
  </si>
  <si>
    <t>BY-08075</t>
  </si>
  <si>
    <t>BY-08076</t>
  </si>
  <si>
    <t>BY-08077</t>
  </si>
  <si>
    <t>BY-08078</t>
  </si>
  <si>
    <t>BY-08079</t>
  </si>
  <si>
    <t>BY-08080</t>
  </si>
  <si>
    <t>BY-08081</t>
  </si>
  <si>
    <t>BY-08082</t>
  </si>
  <si>
    <t>BY-08083</t>
  </si>
  <si>
    <t>BY-08084</t>
  </si>
  <si>
    <t>BY-08085</t>
  </si>
  <si>
    <t>BY-08087</t>
  </si>
  <si>
    <t>BY-08088</t>
  </si>
  <si>
    <t>BY-08089</t>
  </si>
  <si>
    <t>BY-08090</t>
  </si>
  <si>
    <t>BY-08091</t>
  </si>
  <si>
    <t>BY-08092</t>
  </si>
  <si>
    <t>BY-08093</t>
  </si>
  <si>
    <t>BY-08094</t>
  </si>
  <si>
    <t>BY-08095</t>
  </si>
  <si>
    <t>BY-08096</t>
  </si>
  <si>
    <t>BY-08097</t>
  </si>
  <si>
    <t>BY-08098</t>
  </si>
  <si>
    <t>BY-08099</t>
  </si>
  <si>
    <t>BY-08100</t>
  </si>
  <si>
    <t>BY-08101</t>
  </si>
  <si>
    <t>BY-08102</t>
  </si>
  <si>
    <t>BY-08103</t>
  </si>
  <si>
    <t>BY-08104</t>
  </si>
  <si>
    <t>BY-08105</t>
  </si>
  <si>
    <t>BY-08106</t>
  </si>
  <si>
    <t>BY-08107</t>
  </si>
  <si>
    <t>BY-08108</t>
  </si>
  <si>
    <t>BY-08109</t>
  </si>
  <si>
    <t>BY-08110</t>
  </si>
  <si>
    <t>BY-08111</t>
  </si>
  <si>
    <t>BY-08112</t>
  </si>
  <si>
    <t>BY-08113</t>
  </si>
  <si>
    <t>BY-08114</t>
  </si>
  <si>
    <t>BY-08115</t>
  </si>
  <si>
    <t>BY-08116</t>
  </si>
  <si>
    <t>BY-08117</t>
  </si>
  <si>
    <t>BY-08118</t>
  </si>
  <si>
    <t>BY-08119</t>
  </si>
  <si>
    <t>BY-08120</t>
  </si>
  <si>
    <t>BY-08121</t>
  </si>
  <si>
    <t>BY-08122</t>
  </si>
  <si>
    <t>BY-08123</t>
  </si>
  <si>
    <t>BY-08124</t>
  </si>
  <si>
    <t>BY-08125</t>
  </si>
  <si>
    <t>BY-08126</t>
  </si>
  <si>
    <t>BY-08127</t>
  </si>
  <si>
    <t>BY-08128</t>
  </si>
  <si>
    <t>BY-08129</t>
  </si>
  <si>
    <t>BY-08130</t>
  </si>
  <si>
    <t>BY-08131</t>
  </si>
  <si>
    <t>BY-08132</t>
  </si>
  <si>
    <t>BY-08133</t>
  </si>
  <si>
    <t>BY-08134</t>
  </si>
  <si>
    <t>BY-08135</t>
  </si>
  <si>
    <t>BY-08136</t>
  </si>
  <si>
    <t>BY-08138</t>
  </si>
  <si>
    <t>BY-08139</t>
  </si>
  <si>
    <t>BY-08140</t>
  </si>
  <si>
    <t>BY-08141</t>
  </si>
  <si>
    <t>BY-08142</t>
  </si>
  <si>
    <t>BY-08143</t>
  </si>
  <si>
    <t>BY-08144</t>
  </si>
  <si>
    <t>BY-08145</t>
  </si>
  <si>
    <t>BY-08146</t>
  </si>
  <si>
    <t>BY-08147</t>
  </si>
  <si>
    <t>BY-08148</t>
  </si>
  <si>
    <t>BY-08149</t>
  </si>
  <si>
    <t>BY-08150</t>
  </si>
  <si>
    <t>BY-08151</t>
  </si>
  <si>
    <t>BY-08152</t>
  </si>
  <si>
    <t>BY-08153</t>
  </si>
  <si>
    <t>BY-08154</t>
  </si>
  <si>
    <t>BY-08155</t>
  </si>
  <si>
    <t>BY-08156</t>
  </si>
  <si>
    <t>BY-08157</t>
  </si>
  <si>
    <t>BY-08158</t>
  </si>
  <si>
    <t>BY-08159</t>
  </si>
  <si>
    <t>BY-08160</t>
  </si>
  <si>
    <t>BY-08161</t>
  </si>
  <si>
    <t>BY-08162</t>
  </si>
  <si>
    <t>BY-08163</t>
  </si>
  <si>
    <t>BY-08164</t>
  </si>
  <si>
    <t>BY-08165</t>
  </si>
  <si>
    <t>BY-08166</t>
  </si>
  <si>
    <t>BY-08167</t>
  </si>
  <si>
    <t>BY-08168</t>
  </si>
  <si>
    <t>BY-08169</t>
  </si>
  <si>
    <t>BY-08170</t>
  </si>
  <si>
    <t>BY-08171</t>
  </si>
  <si>
    <t>BY-08172</t>
  </si>
  <si>
    <t>BY-08173</t>
  </si>
  <si>
    <t>BY-08174</t>
  </si>
  <si>
    <t>BY-08175</t>
  </si>
  <si>
    <t>BY-08176</t>
  </si>
  <si>
    <t>BY-08177</t>
  </si>
  <si>
    <t>BY-08178</t>
  </si>
  <si>
    <t>BY-08179</t>
  </si>
  <si>
    <t>BY-08180</t>
  </si>
  <si>
    <t>BY-08181</t>
  </si>
  <si>
    <t>BY-08182</t>
  </si>
  <si>
    <t>BY-08183</t>
  </si>
  <si>
    <t>BY-08184</t>
  </si>
  <si>
    <t>BY-08185</t>
  </si>
  <si>
    <t>BY-08186</t>
  </si>
  <si>
    <t>BY-08187</t>
  </si>
  <si>
    <t>BY-08188</t>
  </si>
  <si>
    <t>BY-08189</t>
  </si>
  <si>
    <t>BY-08190</t>
  </si>
  <si>
    <t>BY-08191</t>
  </si>
  <si>
    <t>BY-08192</t>
  </si>
  <si>
    <t>BY-08193</t>
  </si>
  <si>
    <t>BY-08194</t>
  </si>
  <si>
    <t>BY-08195</t>
  </si>
  <si>
    <t>BY-08196</t>
  </si>
  <si>
    <t>BY-08197</t>
  </si>
  <si>
    <t>BY-08198</t>
  </si>
  <si>
    <t>BY-08199</t>
  </si>
  <si>
    <t>BY-08200</t>
  </si>
  <si>
    <t>BY-08201</t>
  </si>
  <si>
    <t>BY-08202</t>
  </si>
  <si>
    <t>BY-08203</t>
  </si>
  <si>
    <t>BY-08204</t>
  </si>
  <si>
    <t>BY-08205</t>
  </si>
  <si>
    <t>BY-08206</t>
  </si>
  <si>
    <t>BY-08207</t>
  </si>
  <si>
    <t>BY-08208</t>
  </si>
  <si>
    <t>BY-08209</t>
  </si>
  <si>
    <t>BY-08210</t>
  </si>
  <si>
    <t>BY-08211</t>
  </si>
  <si>
    <t>BY-08212</t>
  </si>
  <si>
    <t>BY-08213</t>
  </si>
  <si>
    <t>BY-08214</t>
  </si>
  <si>
    <t>BY-08215</t>
  </si>
  <si>
    <t>BY-08216</t>
  </si>
  <si>
    <t>BY-08217</t>
  </si>
  <si>
    <t>BY-08218</t>
  </si>
  <si>
    <t>BY-08219</t>
  </si>
  <si>
    <t>BY-08220</t>
  </si>
  <si>
    <t>BY-08221</t>
  </si>
  <si>
    <t>BY-08222</t>
  </si>
  <si>
    <t>BY-08223</t>
  </si>
  <si>
    <t>BY-08224</t>
  </si>
  <si>
    <t>BY-08225</t>
  </si>
  <si>
    <t>BY-08226</t>
  </si>
  <si>
    <t>BY-08227</t>
  </si>
  <si>
    <t>BY-08228</t>
  </si>
  <si>
    <t>BY-08229</t>
  </si>
  <si>
    <t>BY-08230</t>
  </si>
  <si>
    <t>BY-08231</t>
  </si>
  <si>
    <t>BY-08232</t>
  </si>
  <si>
    <t>BY-08233</t>
  </si>
  <si>
    <t>BY-08234</t>
  </si>
  <si>
    <t>BY-08235</t>
  </si>
  <si>
    <t>BY-08236</t>
  </si>
  <si>
    <t>BY-08237</t>
  </si>
  <si>
    <t>BY-08238</t>
  </si>
  <si>
    <t>BY-08239</t>
  </si>
  <si>
    <t>BY-08240</t>
  </si>
  <si>
    <t>BY-08241</t>
  </si>
  <si>
    <t>BY-08242</t>
  </si>
  <si>
    <t>BY-08243</t>
  </si>
  <si>
    <t>BY-08244</t>
  </si>
  <si>
    <t>BY-08245</t>
  </si>
  <si>
    <t>BY-08246</t>
  </si>
  <si>
    <t>BY-08247</t>
  </si>
  <si>
    <t>BY-08248</t>
  </si>
  <si>
    <t>BY-08249</t>
  </si>
  <si>
    <t>BY-08250</t>
  </si>
  <si>
    <t>BY-08251</t>
  </si>
  <si>
    <t>BY-08252</t>
  </si>
  <si>
    <t>BY-08253</t>
  </si>
  <si>
    <t>BY-08254</t>
  </si>
  <si>
    <t>BY-08255</t>
  </si>
  <si>
    <t>BY-08256</t>
  </si>
  <si>
    <t>BY-08257</t>
  </si>
  <si>
    <t>BY-08258</t>
  </si>
  <si>
    <t>BY-08259</t>
  </si>
  <si>
    <t>BY-08260</t>
  </si>
  <si>
    <t>BY-08261</t>
  </si>
  <si>
    <t>BY-08262</t>
  </si>
  <si>
    <t>BY-08263</t>
  </si>
  <si>
    <t>BY-08264</t>
  </si>
  <si>
    <t>BY-08265</t>
  </si>
  <si>
    <t>BY-08266</t>
  </si>
  <si>
    <t>BY-08267</t>
  </si>
  <si>
    <t>BY-08268</t>
  </si>
  <si>
    <t>BY-08269</t>
  </si>
  <si>
    <t>BY-08270</t>
  </si>
  <si>
    <t>BY-08271</t>
  </si>
  <si>
    <t>BY-08272</t>
  </si>
  <si>
    <t>BY-08273</t>
  </si>
  <si>
    <t>BY-08274</t>
  </si>
  <si>
    <t>BY-08275</t>
  </si>
  <si>
    <t>BY-08276</t>
  </si>
  <si>
    <t>BY-08277</t>
  </si>
  <si>
    <t>BY-08278</t>
  </si>
  <si>
    <t>BY-08279</t>
  </si>
  <si>
    <t>BY-08280</t>
  </si>
  <si>
    <t>BY-08281</t>
  </si>
  <si>
    <t>BY-08282</t>
  </si>
  <si>
    <t>BY-08283</t>
  </si>
  <si>
    <t>BY-08284</t>
  </si>
  <si>
    <t>BY-08285</t>
  </si>
  <si>
    <t>BY-08286</t>
  </si>
  <si>
    <t>BY-08287</t>
  </si>
  <si>
    <t>BY-08288</t>
  </si>
  <si>
    <t>BY-08289</t>
  </si>
  <si>
    <t>BY-08290</t>
  </si>
  <si>
    <t>BY-08291</t>
  </si>
  <si>
    <t>BY-08292</t>
  </si>
  <si>
    <t>BY-08293</t>
  </si>
  <si>
    <t>BY-08294</t>
  </si>
  <si>
    <t>BY-08295</t>
  </si>
  <si>
    <t>BY-08296</t>
  </si>
  <si>
    <t>BY-08297</t>
  </si>
  <si>
    <t>BY-08298</t>
  </si>
  <si>
    <t>BY-08299</t>
  </si>
  <si>
    <t>BY-08300</t>
  </si>
  <si>
    <t>BY-08301</t>
  </si>
  <si>
    <t>BY-08302</t>
  </si>
  <si>
    <t>BY-08303</t>
  </si>
  <si>
    <t>BY-08304</t>
  </si>
  <si>
    <t>BY-08305</t>
  </si>
  <si>
    <t>BY-08306</t>
  </si>
  <si>
    <t>BY-08307</t>
  </si>
  <si>
    <t>BY-08308</t>
  </si>
  <si>
    <t>BY-08309</t>
  </si>
  <si>
    <t>BY-08310</t>
  </si>
  <si>
    <t>BY-08311</t>
  </si>
  <si>
    <t>BY-08312</t>
  </si>
  <si>
    <t>BY-08313</t>
  </si>
  <si>
    <t>BY-08314</t>
  </si>
  <si>
    <t>BY-08315</t>
  </si>
  <si>
    <t>BY-08316</t>
  </si>
  <si>
    <t>BY-08317</t>
  </si>
  <si>
    <t>BY-08318</t>
  </si>
  <si>
    <t>BY-08319</t>
  </si>
  <si>
    <t>BY-08320</t>
  </si>
  <si>
    <t>BY-08321</t>
  </si>
  <si>
    <t>BY-08322</t>
  </si>
  <si>
    <t>BY-08323</t>
  </si>
  <si>
    <t>BY-08324</t>
  </si>
  <si>
    <t>BY-08325</t>
  </si>
  <si>
    <t>BY-08326</t>
  </si>
  <si>
    <t>BY-08327</t>
  </si>
  <si>
    <t>BY-08328</t>
  </si>
  <si>
    <t>BY-08329</t>
  </si>
  <si>
    <t>BY-08330</t>
  </si>
  <si>
    <t>BY-08331</t>
  </si>
  <si>
    <t>BY-08332</t>
  </si>
  <si>
    <t>BY-08333</t>
  </si>
  <si>
    <t>BY-08334</t>
  </si>
  <si>
    <t>BY-08335</t>
  </si>
  <si>
    <t>BY-08336</t>
  </si>
  <si>
    <t>BY-08337</t>
  </si>
  <si>
    <t>BY-08338</t>
  </si>
  <si>
    <t>BY-08339</t>
  </si>
  <si>
    <t>BY-08340</t>
  </si>
  <si>
    <t>BY-08341</t>
  </si>
  <si>
    <t>BY-08342</t>
  </si>
  <si>
    <t>BY-08343</t>
  </si>
  <si>
    <t>BY-08344</t>
  </si>
  <si>
    <t>BY-08345</t>
  </si>
  <si>
    <t>BY-08346</t>
  </si>
  <si>
    <t>BY-08347</t>
  </si>
  <si>
    <t>BY-08348</t>
  </si>
  <si>
    <t>BY-08349</t>
  </si>
  <si>
    <t>BY-08350</t>
  </si>
  <si>
    <t>BY-08351</t>
  </si>
  <si>
    <t>BY-08352</t>
  </si>
  <si>
    <t>BY-08353</t>
  </si>
  <si>
    <t>BY-08354</t>
  </si>
  <si>
    <t>BY-08355</t>
  </si>
  <si>
    <t>BY-08356</t>
  </si>
  <si>
    <t>BY-08357</t>
  </si>
  <si>
    <t>BY-08358</t>
  </si>
  <si>
    <t>BY-08359</t>
  </si>
  <si>
    <t>BY-08360</t>
  </si>
  <si>
    <t>BY-08361</t>
  </si>
  <si>
    <t>BY-08362</t>
  </si>
  <si>
    <t>BY-08363</t>
  </si>
  <si>
    <t>BY-08364</t>
  </si>
  <si>
    <t>BY-08365</t>
  </si>
  <si>
    <t>BY-08366</t>
  </si>
  <si>
    <t>BY-08367</t>
  </si>
  <si>
    <t>BY-08368</t>
  </si>
  <si>
    <t>BY-08369</t>
  </si>
  <si>
    <t>BY-08370</t>
  </si>
  <si>
    <t>BY-08371</t>
  </si>
  <si>
    <t>BY-08372</t>
  </si>
  <si>
    <t>BY-08373</t>
  </si>
  <si>
    <t>BY-08374</t>
  </si>
  <si>
    <t>BY-08375</t>
  </si>
  <si>
    <t>BY-08376</t>
  </si>
  <si>
    <t>BY-08377</t>
  </si>
  <si>
    <t>BY-08378</t>
  </si>
  <si>
    <t>BY-08379</t>
  </si>
  <si>
    <t>BY-08380</t>
  </si>
  <si>
    <t>BY-08381</t>
  </si>
  <si>
    <t>BY-08382</t>
  </si>
  <si>
    <t>BY-08383</t>
  </si>
  <si>
    <t>BY-08384</t>
  </si>
  <si>
    <t>BY-08385</t>
  </si>
  <si>
    <t>BY-08386</t>
  </si>
  <si>
    <t>BY-08387</t>
  </si>
  <si>
    <t>BY-08388</t>
  </si>
  <si>
    <t>BY-08389</t>
  </si>
  <si>
    <t>BY-08390</t>
  </si>
  <si>
    <t>BY-08391</t>
  </si>
  <si>
    <t>BY-08392</t>
  </si>
  <si>
    <t>BY-08393</t>
  </si>
  <si>
    <t>BY-08394</t>
  </si>
  <si>
    <t>BY-08395</t>
  </si>
  <si>
    <t>BY-08396</t>
  </si>
  <si>
    <t>BY-08397</t>
  </si>
  <si>
    <t>BY-08398</t>
  </si>
  <si>
    <t>BY-08399</t>
  </si>
  <si>
    <t>BY-08400</t>
  </si>
  <si>
    <t>BY-08401</t>
  </si>
  <si>
    <t>BY-08402</t>
  </si>
  <si>
    <t>BY-08403</t>
  </si>
  <si>
    <t>BY-08404</t>
  </si>
  <si>
    <t>BY-08405</t>
  </si>
  <si>
    <t>BY-08406</t>
  </si>
  <si>
    <t>BY-08407</t>
  </si>
  <si>
    <t>BY-08408</t>
  </si>
  <si>
    <t>BY-08409</t>
  </si>
  <si>
    <t>BY-08410</t>
  </si>
  <si>
    <t>BY-08411</t>
  </si>
  <si>
    <t>BY-08412</t>
  </si>
  <si>
    <t>BY-08413</t>
  </si>
  <si>
    <t>BY-08414</t>
  </si>
  <si>
    <t>BY-08415</t>
  </si>
  <si>
    <t>BY-08416</t>
  </si>
  <si>
    <t>BY-08417</t>
  </si>
  <si>
    <t>BY-08418</t>
  </si>
  <si>
    <t>BY-08419</t>
  </si>
  <si>
    <t>BY-08420</t>
  </si>
  <si>
    <t>BY-08421</t>
  </si>
  <si>
    <t>BY-08422</t>
  </si>
  <si>
    <t>BY-08423</t>
  </si>
  <si>
    <t>BY-08424</t>
  </si>
  <si>
    <t>BY-08425</t>
  </si>
  <si>
    <t>BY-08426</t>
  </si>
  <si>
    <t>BY-08427</t>
  </si>
  <si>
    <t>BY-08428</t>
  </si>
  <si>
    <t>BY-08429</t>
  </si>
  <si>
    <t>BY-08430</t>
  </si>
  <si>
    <t>BY-08431</t>
  </si>
  <si>
    <t>BY-08432</t>
  </si>
  <si>
    <t>BY-08433</t>
  </si>
  <si>
    <t>BY-08434</t>
  </si>
  <si>
    <t>BY-08435</t>
  </si>
  <si>
    <t>BY-08436</t>
  </si>
  <si>
    <t>BY-08437</t>
  </si>
  <si>
    <t>BY-08438</t>
  </si>
  <si>
    <t>BY-08439</t>
  </si>
  <si>
    <t>BY-08440</t>
  </si>
  <si>
    <t>BY-08441</t>
  </si>
  <si>
    <t>BY-08442</t>
  </si>
  <si>
    <t>BY-08443</t>
  </si>
  <si>
    <t>BY-08444</t>
  </si>
  <si>
    <t>BY-08445</t>
  </si>
  <si>
    <t>BY-08446</t>
  </si>
  <si>
    <t>BY-08447</t>
  </si>
  <si>
    <t>BY-08448</t>
  </si>
  <si>
    <t>BY-08449</t>
  </si>
  <si>
    <t>BY-08450</t>
  </si>
  <si>
    <t>BY-08451</t>
  </si>
  <si>
    <t>BY-08452</t>
  </si>
  <si>
    <t>BY-08453</t>
  </si>
  <si>
    <t>BY-08454</t>
  </si>
  <si>
    <t>BY-08455</t>
  </si>
  <si>
    <t>BY-08456</t>
  </si>
  <si>
    <t>BY-08457</t>
  </si>
  <si>
    <t>BY-08458</t>
  </si>
  <si>
    <t>BY-08459</t>
  </si>
  <si>
    <t>BY-08460</t>
  </si>
  <si>
    <t>BY-08461</t>
  </si>
  <si>
    <t>BY-08462</t>
  </si>
  <si>
    <t>BY-08463</t>
  </si>
  <si>
    <t>BY-08464</t>
  </si>
  <si>
    <t>BY-08465</t>
  </si>
  <si>
    <t>BY-08466</t>
  </si>
  <si>
    <t>BY-08467</t>
  </si>
  <si>
    <t>BY-08468</t>
  </si>
  <si>
    <t>BY-08469</t>
  </si>
  <si>
    <t>BY-08470</t>
  </si>
  <si>
    <t>BY-08471</t>
  </si>
  <si>
    <t>BY-08472</t>
  </si>
  <si>
    <t>BY-08473</t>
  </si>
  <si>
    <t>BY-08474</t>
  </si>
  <si>
    <t>BY-08475</t>
  </si>
  <si>
    <t>BY-08476</t>
  </si>
  <si>
    <t>BY-08477</t>
  </si>
  <si>
    <t>BY-08478</t>
  </si>
  <si>
    <t>BY-08479</t>
  </si>
  <si>
    <t>BY-08480</t>
  </si>
  <si>
    <t>BY-08481</t>
  </si>
  <si>
    <t>BY-08482</t>
  </si>
  <si>
    <t>BY-08483</t>
  </si>
  <si>
    <t>BY-08484</t>
  </si>
  <si>
    <t>BY-08485</t>
  </si>
  <si>
    <t>BY-08486</t>
  </si>
  <si>
    <t>BY-08487</t>
  </si>
  <si>
    <t>BY-08488</t>
  </si>
  <si>
    <t>BY-08489</t>
  </si>
  <si>
    <t>BY-08490</t>
  </si>
  <si>
    <t>BY-08491</t>
  </si>
  <si>
    <t>BY-08492</t>
  </si>
  <si>
    <t>BY-08493</t>
  </si>
  <si>
    <t>BY-08494</t>
  </si>
  <si>
    <t>BY-08495</t>
  </si>
  <si>
    <t>BY-08496</t>
  </si>
  <si>
    <t>BY-08497</t>
  </si>
  <si>
    <t>BY-08498</t>
  </si>
  <si>
    <t>BY-08499</t>
  </si>
  <si>
    <t>BY-08500</t>
  </si>
  <si>
    <t>BY-08501</t>
  </si>
  <si>
    <t>BY-08502</t>
  </si>
  <si>
    <t>BY-08503</t>
  </si>
  <si>
    <t>BY-08504</t>
  </si>
  <si>
    <t>BY-08505</t>
  </si>
  <si>
    <t>BY-08506</t>
  </si>
  <si>
    <t>BY-08507</t>
  </si>
  <si>
    <t>BY-08508</t>
  </si>
  <si>
    <t>BY-08509</t>
  </si>
  <si>
    <t>BY-08510</t>
  </si>
  <si>
    <t>BY-08511</t>
  </si>
  <si>
    <t>BY-08512</t>
  </si>
  <si>
    <t>BY-08513</t>
  </si>
  <si>
    <t>BY-08514</t>
  </si>
  <si>
    <t>BY-08515</t>
  </si>
  <si>
    <t>BY-08516</t>
  </si>
  <si>
    <t>BY-08517</t>
  </si>
  <si>
    <t>BY-08518</t>
  </si>
  <si>
    <t>BY-08519</t>
  </si>
  <si>
    <t>BY-08520</t>
  </si>
  <si>
    <t>BY-08521</t>
  </si>
  <si>
    <t>BY-08522</t>
  </si>
  <si>
    <t>BY-08523</t>
  </si>
  <si>
    <t>BY-08524</t>
  </si>
  <si>
    <t>BY-08525</t>
  </si>
  <si>
    <t>BY-08526</t>
  </si>
  <si>
    <t>BY-08527</t>
  </si>
  <si>
    <t>BY-08528</t>
  </si>
  <si>
    <t>BY-08529</t>
  </si>
  <si>
    <t>BY-08530</t>
  </si>
  <si>
    <t>BY-08531</t>
  </si>
  <si>
    <t>BY-08532</t>
  </si>
  <si>
    <t>BY-08533</t>
  </si>
  <si>
    <t>BY-08534</t>
  </si>
  <si>
    <t>BY-08535</t>
  </si>
  <si>
    <t>BY-08536</t>
  </si>
  <si>
    <t>BY-08537</t>
  </si>
  <si>
    <t>BY-08538</t>
  </si>
  <si>
    <t>BY-08539</t>
  </si>
  <si>
    <t>BY-08540</t>
  </si>
  <si>
    <t>BY-08541</t>
  </si>
  <si>
    <t>BY-08542</t>
  </si>
  <si>
    <t>BY-08543</t>
  </si>
  <si>
    <t>BY-08544</t>
  </si>
  <si>
    <t>BY-08545</t>
  </si>
  <si>
    <t>BY-08546</t>
  </si>
  <si>
    <t>BY-08547</t>
  </si>
  <si>
    <t>BY-08548</t>
  </si>
  <si>
    <t>BY-08549</t>
  </si>
  <si>
    <t>BY-08550</t>
  </si>
  <si>
    <t>BY-08551</t>
  </si>
  <si>
    <t>BY-08552</t>
  </si>
  <si>
    <t>BY-08553</t>
  </si>
  <si>
    <t>BY-08554</t>
  </si>
  <si>
    <t>BY-08555</t>
  </si>
  <si>
    <t>BY-08556</t>
  </si>
  <si>
    <t>BY-08557</t>
  </si>
  <si>
    <t>BY-08558</t>
  </si>
  <si>
    <t>BY-08559</t>
  </si>
  <si>
    <t>BY-08560</t>
  </si>
  <si>
    <t>BY-08561</t>
  </si>
  <si>
    <t>BY-08562</t>
  </si>
  <si>
    <t>BY-08563</t>
  </si>
  <si>
    <t>BY-08564</t>
  </si>
  <si>
    <t>BY-08565</t>
  </si>
  <si>
    <t>BY-08566</t>
  </si>
  <si>
    <t>BY-08567</t>
  </si>
  <si>
    <t>BY-08568</t>
  </si>
  <si>
    <t>BY-08569</t>
  </si>
  <si>
    <t>BY-08570</t>
  </si>
  <si>
    <t>BY-08571</t>
  </si>
  <si>
    <t>BY-08572</t>
  </si>
  <si>
    <t>BY-08573</t>
  </si>
  <si>
    <t>BY-08574</t>
  </si>
  <si>
    <t>BY-08575</t>
  </si>
  <si>
    <t>BY-08576</t>
  </si>
  <si>
    <t>BY-08577</t>
  </si>
  <si>
    <t>BY-08578</t>
  </si>
  <si>
    <t>BY-08579</t>
  </si>
  <si>
    <t>BY-08580</t>
  </si>
  <si>
    <t>BY-08581</t>
  </si>
  <si>
    <t>BY-08582</t>
  </si>
  <si>
    <t>BY-08583</t>
  </si>
  <si>
    <t>BY-08584</t>
  </si>
  <si>
    <t>BY-08585</t>
  </si>
  <si>
    <t>BY-08586</t>
  </si>
  <si>
    <t>BY-08587</t>
  </si>
  <si>
    <t>BY-08588</t>
  </si>
  <si>
    <t>BY-08589</t>
  </si>
  <si>
    <t>BY-08590</t>
  </si>
  <si>
    <t>BY-08592</t>
  </si>
  <si>
    <t>BY-08593</t>
  </si>
  <si>
    <t>BY-08594</t>
  </si>
  <si>
    <t>BY-08595</t>
  </si>
  <si>
    <t>BY-08596</t>
  </si>
  <si>
    <t>BY-08597</t>
  </si>
  <si>
    <t>BY-08598</t>
  </si>
  <si>
    <t>BY-08599</t>
  </si>
  <si>
    <t>BY-08600</t>
  </si>
  <si>
    <t>BY-08601</t>
  </si>
  <si>
    <t>BY-08602</t>
  </si>
  <si>
    <t>BY-08603</t>
  </si>
  <si>
    <t>BY-08604</t>
  </si>
  <si>
    <t>BY-08605</t>
  </si>
  <si>
    <t>BY-08606</t>
  </si>
  <si>
    <t>BY-08607</t>
  </si>
  <si>
    <t>BY-08608</t>
  </si>
  <si>
    <t>BY-08609</t>
  </si>
  <si>
    <t>BY-08611</t>
  </si>
  <si>
    <t>BY-08612</t>
  </si>
  <si>
    <t>BY-08613</t>
  </si>
  <si>
    <t>BY-08614</t>
  </si>
  <si>
    <t>BY-08615</t>
  </si>
  <si>
    <t>BY-08616</t>
  </si>
  <si>
    <t>BY-08617</t>
  </si>
  <si>
    <t>BY-08618</t>
  </si>
  <si>
    <t>BY-08619</t>
  </si>
  <si>
    <t>BY-08620</t>
  </si>
  <si>
    <t>BY-08621</t>
  </si>
  <si>
    <t>BY-08622</t>
  </si>
  <si>
    <t>BY-08623</t>
  </si>
  <si>
    <t>BY-08624</t>
  </si>
  <si>
    <t>BY-08625</t>
  </si>
  <si>
    <t>BY-08626</t>
  </si>
  <si>
    <t>BY-08627</t>
  </si>
  <si>
    <t>BY-08628</t>
  </si>
  <si>
    <t>BY-08629</t>
  </si>
  <si>
    <t>BY-08630</t>
  </si>
  <si>
    <t>BY-08632</t>
  </si>
  <si>
    <t>BY-08633</t>
  </si>
  <si>
    <t>BY-08634</t>
  </si>
  <si>
    <t>BY-08591</t>
    <phoneticPr fontId="1" type="noConversion"/>
  </si>
  <si>
    <t>BY-08591</t>
    <phoneticPr fontId="1" type="noConversion"/>
  </si>
  <si>
    <t>BY-08137</t>
    <phoneticPr fontId="1" type="noConversion"/>
  </si>
  <si>
    <t>BY-08137</t>
    <phoneticPr fontId="1" type="noConversion"/>
  </si>
  <si>
    <t>BY-08086</t>
    <phoneticPr fontId="1" type="noConversion"/>
  </si>
  <si>
    <t>BY-08635</t>
  </si>
  <si>
    <t>BY-08636</t>
  </si>
  <si>
    <t>BY-08637</t>
  </si>
  <si>
    <t>BY-08638</t>
  </si>
  <si>
    <t>BY-08639</t>
  </si>
  <si>
    <t>BY-08640</t>
  </si>
  <si>
    <t>BY-08641</t>
  </si>
  <si>
    <t>BY-08642</t>
  </si>
  <si>
    <t>BY-08643</t>
  </si>
  <si>
    <t>BY-08644</t>
  </si>
  <si>
    <t>BY-08645</t>
  </si>
  <si>
    <t>BY-08646</t>
  </si>
  <si>
    <t>BY-08647</t>
  </si>
  <si>
    <t>BY-08648</t>
  </si>
  <si>
    <t>BY-08649</t>
  </si>
  <si>
    <t>BY-08650</t>
  </si>
  <si>
    <t>BY-08651</t>
  </si>
  <si>
    <t>BY-08652</t>
  </si>
  <si>
    <t>BY-08653</t>
  </si>
  <si>
    <t>BY-08654</t>
  </si>
  <si>
    <t>BY-08655</t>
  </si>
  <si>
    <t>BY-08656</t>
  </si>
  <si>
    <t>BY-08657</t>
  </si>
  <si>
    <t>BY-08658</t>
  </si>
  <si>
    <t>BY-08659</t>
  </si>
  <si>
    <t>BY-08660</t>
  </si>
  <si>
    <t>BY-08661</t>
  </si>
  <si>
    <t>BY-08662</t>
  </si>
  <si>
    <t>BY-08663</t>
  </si>
  <si>
    <t>BY-08664</t>
  </si>
  <si>
    <t>BY-08665</t>
  </si>
  <si>
    <t>BY-08666</t>
  </si>
  <si>
    <t>BY-08667</t>
  </si>
  <si>
    <t>BY-08668</t>
  </si>
  <si>
    <t>BY-08669</t>
  </si>
  <si>
    <t>BY-08670</t>
  </si>
  <si>
    <t>BY-08671</t>
  </si>
  <si>
    <t>BY-08672</t>
  </si>
  <si>
    <t>BY-08673</t>
  </si>
  <si>
    <t>BY-08674</t>
  </si>
  <si>
    <t>BY-08675</t>
  </si>
  <si>
    <t>BY-08676</t>
  </si>
  <si>
    <t>《Word办公高手应用案例》</t>
  </si>
  <si>
    <t>《PowerPoint办公高手应用案例》</t>
  </si>
  <si>
    <t>《OneNote万用电子笔记本》</t>
  </si>
  <si>
    <t>《Outlook电子邮件应用技巧》</t>
  </si>
  <si>
    <t>《Office商务办公好帮手》</t>
    <phoneticPr fontId="1" type="noConversion"/>
  </si>
  <si>
    <t>《Word办公高手应用案例》</t>
    <phoneticPr fontId="1" type="noConversion"/>
  </si>
  <si>
    <t>《PowerPoint办公高手应用案例》</t>
    <phoneticPr fontId="1" type="noConversion"/>
  </si>
  <si>
    <t>《Outlook电子邮件应用技巧》</t>
    <phoneticPr fontId="1" type="noConversion"/>
  </si>
  <si>
    <t>《OneNote万用电子笔记本》</t>
    <phoneticPr fontId="1" type="noConversion"/>
  </si>
  <si>
    <t>《SharePoint Server安装、部署与开发》</t>
    <phoneticPr fontId="1" type="noConversion"/>
  </si>
  <si>
    <t>《Exchange Server安装、部署与开发》</t>
    <phoneticPr fontId="1" type="noConversion"/>
  </si>
  <si>
    <t>BKC-001</t>
    <phoneticPr fontId="1" type="noConversion"/>
  </si>
  <si>
    <t>BKC-002</t>
  </si>
  <si>
    <t>BKC-003</t>
  </si>
  <si>
    <t>BKC-004</t>
  </si>
  <si>
    <t>BKC-005</t>
  </si>
  <si>
    <t>BKC-006</t>
  </si>
  <si>
    <t>BKS-001</t>
    <phoneticPr fontId="1" type="noConversion"/>
  </si>
  <si>
    <t>BKS-002</t>
  </si>
  <si>
    <t>图书名称</t>
    <phoneticPr fontId="1" type="noConversion"/>
  </si>
  <si>
    <t>图书编号</t>
    <phoneticPr fontId="1" type="noConversion"/>
  </si>
  <si>
    <t>图书编号</t>
    <phoneticPr fontId="1" type="noConversion"/>
  </si>
  <si>
    <t>2013年 图书销售分析</t>
    <phoneticPr fontId="1" type="noConversion"/>
  </si>
  <si>
    <t>列1</t>
  </si>
  <si>
    <t>每月图书总销量</t>
    <phoneticPr fontId="1" type="noConversion"/>
  </si>
  <si>
    <t>列标签</t>
  </si>
  <si>
    <t>总计</t>
  </si>
  <si>
    <t>行标签</t>
  </si>
  <si>
    <t>求和项:销量（本）</t>
  </si>
  <si>
    <t>第1季度</t>
    <phoneticPr fontId="1" type="noConversion"/>
  </si>
  <si>
    <t>第2季度</t>
    <phoneticPr fontId="1" type="noConversion"/>
  </si>
  <si>
    <t>第3季度</t>
    <phoneticPr fontId="1" type="noConversion"/>
  </si>
  <si>
    <t>第4季度</t>
    <phoneticPr fontId="1" type="noConversion"/>
  </si>
  <si>
    <t>《Excel办公高手应用案例》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</si>
</sst>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yyyy/mm/dd"/>
    <numFmt numFmtId="177" formatCode="yyyy&quot;年&quot;m&quot;月&quot;d&quot;日&quot;;@"/>
    <numFmt numFmtId="178" formatCode="0_ "/>
  </numFmts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Arial Unicode MS"/>
      <family val="2"/>
      <charset val="134"/>
    </font>
    <font>
      <b/>
      <sz val="11"/>
      <color theme="1"/>
      <name val="Arial Unicode MS"/>
      <family val="2"/>
      <charset val="134"/>
    </font>
    <font>
      <b/>
      <sz val="11"/>
      <color rgb="FF7030A0"/>
      <name val="Arial Unicode MS"/>
      <family val="2"/>
      <charset val="134"/>
    </font>
    <font>
      <b/>
      <sz val="20"/>
      <color rgb="FF7030A0"/>
      <name val="Arial Unicode MS"/>
      <family val="2"/>
      <charset val="134"/>
    </font>
    <font>
      <sz val="20"/>
      <color rgb="FF7030A0"/>
      <name val="Arial Unicode MS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>
      <alignment vertical="center"/>
    </xf>
    <xf numFmtId="0" fontId="3" fillId="0" borderId="0" xfId="0" applyFont="1" applyFill="1" applyBorder="1" applyAlignment="1">
      <alignment horizontal="left" vertical="center"/>
    </xf>
    <xf numFmtId="176" fontId="3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177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9" fontId="2" fillId="0" borderId="0" xfId="0" quotePrefix="1" applyNumberFormat="1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Border="1">
      <alignment vertical="center"/>
    </xf>
    <xf numFmtId="0" fontId="2" fillId="0" borderId="0" xfId="0" applyFont="1">
      <alignment vertical="center"/>
    </xf>
    <xf numFmtId="178" fontId="2" fillId="0" borderId="0" xfId="0" applyNumberFormat="1" applyFont="1">
      <alignment vertical="center"/>
    </xf>
    <xf numFmtId="0" fontId="0" fillId="0" borderId="0" xfId="0" pivotButton="1">
      <alignment vertical="center"/>
    </xf>
    <xf numFmtId="177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</cellXfs>
  <cellStyles count="1">
    <cellStyle name="常规" xfId="0" builtinId="0"/>
  </cellStyles>
  <dxfs count="4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178" formatCode="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178" formatCode="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178" formatCode="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178" formatCode="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178" formatCode="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178" formatCode="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178" formatCode="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178" formatCode="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178" formatCode="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178" formatCode="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178" formatCode="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178" formatCode="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176" formatCode="yyyy/mm/dd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177" formatCode="yyyy&quot;年&quot;m&quot;月&quot;d&quot;日&quot;;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0" refreshedDate="41907.410088888886" createdVersion="4" refreshedVersion="4" minRefreshableVersion="3" recordCount="676">
  <cacheSource type="worksheet">
    <worksheetSource name="表1"/>
  </cacheSource>
  <cacheFields count="8">
    <cacheField name="订单编号" numFmtId="49">
      <sharedItems/>
    </cacheField>
    <cacheField name="日期" numFmtId="177">
      <sharedItems containsSemiMixedTypes="0" containsNonDate="0" containsDate="1" containsString="0" minDate="2012-01-02T00:00:00" maxDate="2013-12-15T00:00:00" count="505">
        <d v="2012-01-02T00:00:00"/>
        <d v="2012-01-04T00:00:00"/>
        <d v="2012-01-05T00:00:00"/>
        <d v="2012-01-06T00:00:00"/>
        <d v="2012-01-09T00:00:00"/>
        <d v="2012-01-10T00:00:00"/>
        <d v="2012-01-11T00:00:00"/>
        <d v="2012-01-12T00:00:00"/>
        <d v="2012-01-13T00:00:00"/>
        <d v="2012-01-15T00:00:00"/>
        <d v="2012-01-16T00:00:00"/>
        <d v="2012-01-17T00:00:00"/>
        <d v="2012-01-18T00:00:00"/>
        <d v="2012-01-19T00:00:00"/>
        <d v="2012-01-22T00:00:00"/>
        <d v="2012-01-23T00:00:00"/>
        <d v="2012-01-24T00:00:00"/>
        <d v="2012-01-25T00:00:00"/>
        <d v="2012-01-26T00:00:00"/>
        <d v="2012-01-29T00:00:00"/>
        <d v="2012-01-30T00:00:00"/>
        <d v="2012-01-31T00:00:00"/>
        <d v="2012-02-01T00:00:00"/>
        <d v="2012-02-02T00:00:00"/>
        <d v="2012-02-05T00:00:00"/>
        <d v="2012-02-06T00:00:00"/>
        <d v="2012-02-07T00:00:00"/>
        <d v="2012-02-08T00:00:00"/>
        <d v="2012-02-09T00:00:00"/>
        <d v="2012-02-10T00:00:00"/>
        <d v="2012-02-12T00:00:00"/>
        <d v="2012-02-13T00:00:00"/>
        <d v="2012-02-14T00:00:00"/>
        <d v="2012-02-15T00:00:00"/>
        <d v="2012-02-16T00:00:00"/>
        <d v="2012-02-19T00:00:00"/>
        <d v="2012-02-20T00:00:00"/>
        <d v="2012-02-22T00:00:00"/>
        <d v="2012-02-23T00:00:00"/>
        <d v="2012-02-27T00:00:00"/>
        <d v="2012-03-01T00:00:00"/>
        <d v="2012-03-02T00:00:00"/>
        <d v="2012-03-06T00:00:00"/>
        <d v="2012-03-07T00:00:00"/>
        <d v="2012-03-08T00:00:00"/>
        <d v="2012-03-09T00:00:00"/>
        <d v="2012-03-10T00:00:00"/>
        <d v="2012-03-12T00:00:00"/>
        <d v="2012-03-13T00:00:00"/>
        <d v="2012-03-14T00:00:00"/>
        <d v="2012-03-15T00:00:00"/>
        <d v="2012-03-16T00:00:00"/>
        <d v="2012-03-19T00:00:00"/>
        <d v="2012-03-20T00:00:00"/>
        <d v="2012-03-21T00:00:00"/>
        <d v="2012-03-22T00:00:00"/>
        <d v="2012-03-23T00:00:00"/>
        <d v="2012-03-27T00:00:00"/>
        <d v="2012-03-28T00:00:00"/>
        <d v="2012-03-29T00:00:00"/>
        <d v="2012-03-30T00:00:00"/>
        <d v="2012-03-31T00:00:00"/>
        <d v="2012-04-03T00:00:00"/>
        <d v="2012-04-04T00:00:00"/>
        <d v="2012-04-05T00:00:00"/>
        <d v="2012-04-06T00:00:00"/>
        <d v="2012-04-07T00:00:00"/>
        <d v="2012-04-09T00:00:00"/>
        <d v="2012-04-10T00:00:00"/>
        <d v="2012-04-11T00:00:00"/>
        <d v="2012-04-12T00:00:00"/>
        <d v="2012-04-13T00:00:00"/>
        <d v="2012-04-17T00:00:00"/>
        <d v="2012-04-19T00:00:00"/>
        <d v="2012-04-20T00:00:00"/>
        <d v="2012-04-21T00:00:00"/>
        <d v="2012-04-24T00:00:00"/>
        <d v="2012-04-25T00:00:00"/>
        <d v="2012-04-26T00:00:00"/>
        <d v="2012-04-28T00:00:00"/>
        <d v="2012-04-30T00:00:00"/>
        <d v="2012-05-01T00:00:00"/>
        <d v="2012-05-02T00:00:00"/>
        <d v="2012-05-03T00:00:00"/>
        <d v="2012-05-04T00:00:00"/>
        <d v="2012-05-07T00:00:00"/>
        <d v="2012-05-08T00:00:00"/>
        <d v="2012-05-09T00:00:00"/>
        <d v="2012-05-10T00:00:00"/>
        <d v="2012-05-11T00:00:00"/>
        <d v="2012-05-12T00:00:00"/>
        <d v="2012-05-14T00:00:00"/>
        <d v="2012-05-15T00:00:00"/>
        <d v="2012-05-16T00:00:00"/>
        <d v="2012-05-17T00:00:00"/>
        <d v="2012-05-18T00:00:00"/>
        <d v="2012-05-22T00:00:00"/>
        <d v="2012-05-23T00:00:00"/>
        <d v="2012-05-24T00:00:00"/>
        <d v="2012-05-25T00:00:00"/>
        <d v="2012-05-26T00:00:00"/>
        <d v="2012-05-28T00:00:00"/>
        <d v="2012-05-29T00:00:00"/>
        <d v="2012-05-30T00:00:00"/>
        <d v="2012-05-31T00:00:00"/>
        <d v="2012-06-01T00:00:00"/>
        <d v="2012-06-02T00:00:00"/>
        <d v="2012-06-04T00:00:00"/>
        <d v="2012-06-05T00:00:00"/>
        <d v="2012-06-07T00:00:00"/>
        <d v="2012-06-08T00:00:00"/>
        <d v="2012-06-09T00:00:00"/>
        <d v="2012-06-11T00:00:00"/>
        <d v="2012-06-13T00:00:00"/>
        <d v="2012-06-14T00:00:00"/>
        <d v="2012-06-15T00:00:00"/>
        <d v="2012-06-16T00:00:00"/>
        <d v="2012-06-18T00:00:00"/>
        <d v="2012-06-19T00:00:00"/>
        <d v="2012-06-20T00:00:00"/>
        <d v="2012-06-21T00:00:00"/>
        <d v="2012-06-22T00:00:00"/>
        <d v="2012-06-23T00:00:00"/>
        <d v="2012-06-25T00:00:00"/>
        <d v="2012-06-26T00:00:00"/>
        <d v="2012-06-27T00:00:00"/>
        <d v="2012-06-28T00:00:00"/>
        <d v="2012-06-29T00:00:00"/>
        <d v="2012-07-03T00:00:00"/>
        <d v="2012-07-04T00:00:00"/>
        <d v="2012-07-05T00:00:00"/>
        <d v="2012-07-06T00:00:00"/>
        <d v="2012-07-07T00:00:00"/>
        <d v="2012-07-10T00:00:00"/>
        <d v="2012-07-11T00:00:00"/>
        <d v="2012-07-12T00:00:00"/>
        <d v="2012-07-13T00:00:00"/>
        <d v="2012-07-14T00:00:00"/>
        <d v="2012-07-16T00:00:00"/>
        <d v="2012-07-17T00:00:00"/>
        <d v="2012-07-18T00:00:00"/>
        <d v="2012-07-20T00:00:00"/>
        <d v="2012-07-21T00:00:00"/>
        <d v="2012-07-23T00:00:00"/>
        <d v="2012-07-24T00:00:00"/>
        <d v="2012-07-25T00:00:00"/>
        <d v="2012-07-26T00:00:00"/>
        <d v="2012-07-27T00:00:00"/>
        <d v="2012-07-28T00:00:00"/>
        <d v="2012-07-30T00:00:00"/>
        <d v="2012-07-31T00:00:00"/>
        <d v="2012-08-01T00:00:00"/>
        <d v="2012-08-02T00:00:00"/>
        <d v="2012-08-03T00:00:00"/>
        <d v="2012-08-04T00:00:00"/>
        <d v="2012-08-07T00:00:00"/>
        <d v="2012-08-08T00:00:00"/>
        <d v="2012-08-09T00:00:00"/>
        <d v="2012-08-10T00:00:00"/>
        <d v="2012-08-14T00:00:00"/>
        <d v="2012-08-15T00:00:00"/>
        <d v="2012-08-16T00:00:00"/>
        <d v="2012-08-17T00:00:00"/>
        <d v="2012-08-18T00:00:00"/>
        <d v="2012-08-21T00:00:00"/>
        <d v="2012-08-23T00:00:00"/>
        <d v="2012-08-24T00:00:00"/>
        <d v="2012-08-28T00:00:00"/>
        <d v="2012-08-29T00:00:00"/>
        <d v="2012-08-30T00:00:00"/>
        <d v="2012-08-31T00:00:00"/>
        <d v="2012-09-03T00:00:00"/>
        <d v="2012-09-04T00:00:00"/>
        <d v="2012-09-05T00:00:00"/>
        <d v="2012-09-06T00:00:00"/>
        <d v="2012-09-07T00:00:00"/>
        <d v="2012-09-08T00:00:00"/>
        <d v="2012-09-11T00:00:00"/>
        <d v="2012-09-12T00:00:00"/>
        <d v="2012-09-13T00:00:00"/>
        <d v="2012-09-14T00:00:00"/>
        <d v="2012-09-15T00:00:00"/>
        <d v="2012-09-17T00:00:00"/>
        <d v="2012-09-18T00:00:00"/>
        <d v="2012-09-19T00:00:00"/>
        <d v="2012-09-20T00:00:00"/>
        <d v="2012-09-21T00:00:00"/>
        <d v="2012-09-24T00:00:00"/>
        <d v="2012-09-25T00:00:00"/>
        <d v="2012-09-26T00:00:00"/>
        <d v="2012-09-27T00:00:00"/>
        <d v="2012-09-28T00:00:00"/>
        <d v="2012-09-29T00:00:00"/>
        <d v="2012-10-02T00:00:00"/>
        <d v="2012-10-03T00:00:00"/>
        <d v="2012-10-05T00:00:00"/>
        <d v="2012-10-06T00:00:00"/>
        <d v="2012-10-08T00:00:00"/>
        <d v="2012-10-09T00:00:00"/>
        <d v="2012-10-10T00:00:00"/>
        <d v="2012-10-11T00:00:00"/>
        <d v="2012-10-12T00:00:00"/>
        <d v="2012-10-13T00:00:00"/>
        <d v="2012-10-15T00:00:00"/>
        <d v="2012-10-16T00:00:00"/>
        <d v="2012-10-17T00:00:00"/>
        <d v="2012-10-18T00:00:00"/>
        <d v="2012-10-19T00:00:00"/>
        <d v="2012-10-20T00:00:00"/>
        <d v="2012-10-22T00:00:00"/>
        <d v="2012-10-23T00:00:00"/>
        <d v="2012-10-24T00:00:00"/>
        <d v="2012-10-25T00:00:00"/>
        <d v="2012-10-26T00:00:00"/>
        <d v="2012-10-29T00:00:00"/>
        <d v="2012-10-30T00:00:00"/>
        <d v="2012-10-31T00:00:00"/>
        <d v="2012-11-01T00:00:00"/>
        <d v="2012-11-02T00:00:00"/>
        <d v="2012-11-03T00:00:00"/>
        <d v="2012-11-07T00:00:00"/>
        <d v="2012-11-08T00:00:00"/>
        <d v="2012-11-09T00:00:00"/>
        <d v="2012-11-10T00:00:00"/>
        <d v="2012-11-12T00:00:00"/>
        <d v="2012-11-13T00:00:00"/>
        <d v="2012-11-14T00:00:00"/>
        <d v="2012-11-16T00:00:00"/>
        <d v="2012-11-19T00:00:00"/>
        <d v="2012-11-20T00:00:00"/>
        <d v="2012-11-21T00:00:00"/>
        <d v="2012-11-23T00:00:00"/>
        <d v="2012-11-24T00:00:00"/>
        <d v="2012-11-27T00:00:00"/>
        <d v="2012-11-28T00:00:00"/>
        <d v="2012-11-29T00:00:00"/>
        <d v="2012-11-30T00:00:00"/>
        <d v="2012-12-01T00:00:00"/>
        <d v="2012-12-03T00:00:00"/>
        <d v="2012-12-04T00:00:00"/>
        <d v="2012-12-05T00:00:00"/>
        <d v="2012-12-06T00:00:00"/>
        <d v="2012-12-07T00:00:00"/>
        <d v="2012-12-10T00:00:00"/>
        <d v="2012-12-11T00:00:00"/>
        <d v="2012-12-12T00:00:00"/>
        <d v="2012-12-13T00:00:00"/>
        <d v="2012-12-14T00:00:00"/>
        <d v="2012-12-15T00:00:00"/>
        <d v="2012-12-18T00:00:00"/>
        <d v="2012-12-19T00:00:00"/>
        <d v="2012-12-20T00:00:00"/>
        <d v="2012-12-21T00:00:00"/>
        <d v="2012-12-24T00:00:00"/>
        <d v="2012-12-25T00:00:00"/>
        <d v="2012-12-26T00:00:00"/>
        <d v="2012-12-27T00:00:00"/>
        <d v="2012-12-28T00:00:00"/>
        <d v="2012-12-29T00:00:00"/>
        <d v="2012-12-31T00:00:00"/>
        <d v="2013-01-02T00:00:00"/>
        <d v="2013-01-04T00:00:00"/>
        <d v="2013-01-05T00:00:00"/>
        <d v="2013-01-06T00:00:00"/>
        <d v="2013-01-09T00:00:00"/>
        <d v="2013-01-10T00:00:00"/>
        <d v="2013-01-11T00:00:00"/>
        <d v="2013-01-12T00:00:00"/>
        <d v="2013-01-13T00:00:00"/>
        <d v="2013-01-15T00:00:00"/>
        <d v="2013-01-16T00:00:00"/>
        <d v="2013-01-17T00:00:00"/>
        <d v="2013-01-18T00:00:00"/>
        <d v="2013-01-19T00:00:00"/>
        <d v="2013-01-22T00:00:00"/>
        <d v="2013-01-23T00:00:00"/>
        <d v="2013-01-24T00:00:00"/>
        <d v="2013-01-25T00:00:00"/>
        <d v="2013-01-26T00:00:00"/>
        <d v="2013-01-29T00:00:00"/>
        <d v="2013-01-30T00:00:00"/>
        <d v="2013-01-31T00:00:00"/>
        <d v="2013-02-01T00:00:00"/>
        <d v="2013-02-02T00:00:00"/>
        <d v="2013-02-05T00:00:00"/>
        <d v="2013-02-06T00:00:00"/>
        <d v="2013-02-07T00:00:00"/>
        <d v="2013-02-08T00:00:00"/>
        <d v="2013-02-09T00:00:00"/>
        <d v="2013-02-10T00:00:00"/>
        <d v="2013-02-12T00:00:00"/>
        <d v="2013-02-13T00:00:00"/>
        <d v="2013-02-14T00:00:00"/>
        <d v="2013-02-15T00:00:00"/>
        <d v="2013-02-16T00:00:00"/>
        <d v="2013-02-19T00:00:00"/>
        <d v="2013-02-20T00:00:00"/>
        <d v="2013-02-22T00:00:00"/>
        <d v="2013-02-23T00:00:00"/>
        <d v="2013-02-27T00:00:00"/>
        <d v="2013-03-01T00:00:00"/>
        <d v="2013-03-02T00:00:00"/>
        <d v="2013-03-06T00:00:00"/>
        <d v="2013-03-07T00:00:00"/>
        <d v="2013-03-08T00:00:00"/>
        <d v="2013-03-09T00:00:00"/>
        <d v="2013-03-10T00:00:00"/>
        <d v="2013-03-12T00:00:00"/>
        <d v="2013-03-13T00:00:00"/>
        <d v="2013-03-14T00:00:00"/>
        <d v="2013-03-15T00:00:00"/>
        <d v="2013-03-16T00:00:00"/>
        <d v="2013-03-19T00:00:00"/>
        <d v="2013-03-20T00:00:00"/>
        <d v="2013-03-21T00:00:00"/>
        <d v="2013-03-22T00:00:00"/>
        <d v="2013-03-23T00:00:00"/>
        <d v="2013-03-27T00:00:00"/>
        <d v="2013-03-28T00:00:00"/>
        <d v="2013-03-29T00:00:00"/>
        <d v="2013-03-30T00:00:00"/>
        <d v="2013-03-31T00:00:00"/>
        <d v="2013-04-03T00:00:00"/>
        <d v="2013-04-04T00:00:00"/>
        <d v="2013-04-05T00:00:00"/>
        <d v="2013-04-06T00:00:00"/>
        <d v="2013-04-07T00:00:00"/>
        <d v="2013-04-09T00:00:00"/>
        <d v="2013-04-10T00:00:00"/>
        <d v="2013-04-11T00:00:00"/>
        <d v="2013-04-12T00:00:00"/>
        <d v="2013-04-13T00:00:00"/>
        <d v="2013-04-17T00:00:00"/>
        <d v="2013-04-19T00:00:00"/>
        <d v="2013-04-20T00:00:00"/>
        <d v="2013-04-21T00:00:00"/>
        <d v="2013-04-24T00:00:00"/>
        <d v="2013-04-25T00:00:00"/>
        <d v="2013-04-26T00:00:00"/>
        <d v="2013-04-28T00:00:00"/>
        <d v="2013-04-30T00:00:00"/>
        <d v="2013-05-01T00:00:00"/>
        <d v="2013-05-02T00:00:00"/>
        <d v="2013-05-03T00:00:00"/>
        <d v="2013-05-04T00:00:00"/>
        <d v="2013-05-07T00:00:00"/>
        <d v="2013-05-08T00:00:00"/>
        <d v="2013-05-09T00:00:00"/>
        <d v="2013-05-10T00:00:00"/>
        <d v="2013-05-11T00:00:00"/>
        <d v="2013-05-12T00:00:00"/>
        <d v="2013-05-14T00:00:00"/>
        <d v="2013-05-15T00:00:00"/>
        <d v="2013-05-16T00:00:00"/>
        <d v="2013-05-17T00:00:00"/>
        <d v="2013-05-18T00:00:00"/>
        <d v="2013-05-22T00:00:00"/>
        <d v="2013-05-23T00:00:00"/>
        <d v="2013-05-24T00:00:00"/>
        <d v="2013-05-25T00:00:00"/>
        <d v="2013-05-26T00:00:00"/>
        <d v="2013-05-28T00:00:00"/>
        <d v="2013-05-29T00:00:00"/>
        <d v="2013-05-30T00:00:00"/>
        <d v="2013-05-31T00:00:00"/>
        <d v="2013-06-01T00:00:00"/>
        <d v="2013-06-02T00:00:00"/>
        <d v="2013-06-04T00:00:00"/>
        <d v="2013-06-05T00:00:00"/>
        <d v="2013-06-07T00:00:00"/>
        <d v="2013-06-08T00:00:00"/>
        <d v="2013-06-09T00:00:00"/>
        <d v="2013-06-11T00:00:00"/>
        <d v="2013-06-13T00:00:00"/>
        <d v="2013-06-14T00:00:00"/>
        <d v="2013-06-15T00:00:00"/>
        <d v="2013-06-16T00:00:00"/>
        <d v="2013-06-18T00:00:00"/>
        <d v="2013-06-19T00:00:00"/>
        <d v="2013-06-20T00:00:00"/>
        <d v="2013-06-21T00:00:00"/>
        <d v="2013-06-22T00:00:00"/>
        <d v="2013-06-23T00:00:00"/>
        <d v="2013-06-25T00:00:00"/>
        <d v="2013-06-26T00:00:00"/>
        <d v="2013-06-27T00:00:00"/>
        <d v="2013-06-28T00:00:00"/>
        <d v="2013-06-29T00:00:00"/>
        <d v="2013-07-03T00:00:00"/>
        <d v="2013-07-04T00:00:00"/>
        <d v="2013-07-05T00:00:00"/>
        <d v="2013-07-06T00:00:00"/>
        <d v="2013-07-07T00:00:00"/>
        <d v="2013-07-10T00:00:00"/>
        <d v="2013-07-11T00:00:00"/>
        <d v="2013-07-12T00:00:00"/>
        <d v="2013-07-13T00:00:00"/>
        <d v="2013-07-14T00:00:00"/>
        <d v="2013-07-16T00:00:00"/>
        <d v="2013-07-17T00:00:00"/>
        <d v="2013-07-18T00:00:00"/>
        <d v="2013-07-20T00:00:00"/>
        <d v="2013-07-21T00:00:00"/>
        <d v="2013-07-23T00:00:00"/>
        <d v="2013-07-24T00:00:00"/>
        <d v="2013-07-25T00:00:00"/>
        <d v="2013-07-26T00:00:00"/>
        <d v="2013-07-27T00:00:00"/>
        <d v="2013-07-28T00:00:00"/>
        <d v="2013-07-30T00:00:00"/>
        <d v="2013-07-31T00:00:00"/>
        <d v="2013-08-01T00:00:00"/>
        <d v="2013-08-02T00:00:00"/>
        <d v="2013-08-03T00:00:00"/>
        <d v="2013-08-04T00:00:00"/>
        <d v="2013-08-07T00:00:00"/>
        <d v="2013-08-08T00:00:00"/>
        <d v="2013-08-09T00:00:00"/>
        <d v="2013-08-10T00:00:00"/>
        <d v="2013-08-14T00:00:00"/>
        <d v="2013-08-15T00:00:00"/>
        <d v="2013-08-16T00:00:00"/>
        <d v="2013-08-17T00:00:00"/>
        <d v="2013-08-18T00:00:00"/>
        <d v="2013-08-21T00:00:00"/>
        <d v="2013-08-23T00:00:00"/>
        <d v="2013-08-24T00:00:00"/>
        <d v="2013-08-28T00:00:00"/>
        <d v="2013-08-29T00:00:00"/>
        <d v="2013-08-30T00:00:00"/>
        <d v="2013-08-31T00:00:00"/>
        <d v="2013-09-03T00:00:00"/>
        <d v="2013-09-04T00:00:00"/>
        <d v="2013-09-05T00:00:00"/>
        <d v="2013-09-06T00:00:00"/>
        <d v="2013-09-07T00:00:00"/>
        <d v="2013-09-08T00:00:00"/>
        <d v="2013-09-11T00:00:00"/>
        <d v="2013-09-12T00:00:00"/>
        <d v="2013-09-13T00:00:00"/>
        <d v="2013-09-14T00:00:00"/>
        <d v="2013-09-15T00:00:00"/>
        <d v="2013-09-17T00:00:00"/>
        <d v="2013-09-18T00:00:00"/>
        <d v="2013-09-19T00:00:00"/>
        <d v="2013-09-20T00:00:00"/>
        <d v="2013-09-21T00:00:00"/>
        <d v="2013-09-24T00:00:00"/>
        <d v="2013-09-25T00:00:00"/>
        <d v="2013-09-26T00:00:00"/>
        <d v="2013-09-27T00:00:00"/>
        <d v="2013-09-28T00:00:00"/>
        <d v="2013-09-29T00:00:00"/>
        <d v="2013-10-02T00:00:00"/>
        <d v="2013-10-03T00:00:00"/>
        <d v="2013-10-05T00:00:00"/>
        <d v="2013-10-06T00:00:00"/>
        <d v="2013-10-08T00:00:00"/>
        <d v="2013-10-09T00:00:00"/>
        <d v="2013-10-10T00:00:00"/>
        <d v="2013-10-11T00:00:00"/>
        <d v="2013-10-12T00:00:00"/>
        <d v="2013-10-13T00:00:00"/>
        <d v="2013-10-15T00:00:00"/>
        <d v="2013-10-16T00:00:00"/>
        <d v="2013-10-17T00:00:00"/>
        <d v="2013-10-18T00:00:00"/>
        <d v="2013-10-19T00:00:00"/>
        <d v="2013-10-20T00:00:00"/>
        <d v="2013-10-22T00:00:00"/>
        <d v="2013-10-23T00:00:00"/>
        <d v="2013-10-24T00:00:00"/>
        <d v="2013-10-25T00:00:00"/>
        <d v="2013-10-26T00:00:00"/>
        <d v="2013-10-29T00:00:00"/>
        <d v="2013-10-30T00:00:00"/>
        <d v="2013-10-31T00:00:00"/>
        <d v="2013-11-07T00:00:00"/>
        <d v="2013-11-08T00:00:00"/>
        <d v="2013-11-09T00:00:00"/>
        <d v="2013-11-10T00:00:00"/>
        <d v="2013-11-12T00:00:00"/>
        <d v="2013-11-13T00:00:00"/>
        <d v="2013-11-14T00:00:00"/>
        <d v="2013-11-16T00:00:00"/>
        <d v="2013-11-19T00:00:00"/>
        <d v="2013-11-20T00:00:00"/>
        <d v="2013-11-21T00:00:00"/>
        <d v="2013-11-23T00:00:00"/>
        <d v="2013-11-24T00:00:00"/>
        <d v="2013-11-27T00:00:00"/>
        <d v="2013-11-28T00:00:00"/>
        <d v="2013-11-29T00:00:00"/>
        <d v="2013-11-30T00:00:00"/>
        <d v="2013-12-01T00:00:00"/>
        <d v="2013-12-03T00:00:00"/>
        <d v="2013-12-04T00:00:00"/>
        <d v="2013-12-05T00:00:00"/>
        <d v="2013-12-06T00:00:00"/>
        <d v="2013-12-07T00:00:00"/>
        <d v="2013-12-10T00:00:00"/>
        <d v="2013-12-11T00:00:00"/>
        <d v="2013-12-12T00:00:00"/>
        <d v="2013-12-13T00:00:00"/>
        <d v="2013-12-14T00:00:00"/>
      </sharedItems>
    </cacheField>
    <cacheField name="列1" numFmtId="0">
      <sharedItems containsSemiMixedTypes="0" containsString="0" containsNumber="1" containsInteger="1" minValue="1" maxValue="12"/>
    </cacheField>
    <cacheField name="书店名称" numFmtId="0">
      <sharedItems count="3">
        <s v="鼎盛书店"/>
        <s v="博达书店"/>
        <s v="隆华书店"/>
      </sharedItems>
    </cacheField>
    <cacheField name="图书名称" numFmtId="0">
      <sharedItems/>
    </cacheField>
    <cacheField name="图书编号" numFmtId="0">
      <sharedItems containsNonDate="0" containsString="0" containsBlank="1"/>
    </cacheField>
    <cacheField name="图书作者" numFmtId="0">
      <sharedItems/>
    </cacheField>
    <cacheField name="销量（本）" numFmtId="0">
      <sharedItems containsSemiMixedTypes="0" containsString="0" containsNumber="1" containsInteger="1" minValue="1" maxValue="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76">
  <r>
    <s v="BY-08001"/>
    <x v="0"/>
    <n v="1"/>
    <x v="0"/>
    <s v="《Office商务办公好帮手》"/>
    <m/>
    <s v="孟天祥"/>
    <n v="12"/>
  </r>
  <r>
    <s v="BY-08002"/>
    <x v="1"/>
    <n v="1"/>
    <x v="1"/>
    <s v="《Excel办公高手应用案例》"/>
    <m/>
    <s v="陈祥通"/>
    <n v="5"/>
  </r>
  <r>
    <s v="BY-08003"/>
    <x v="1"/>
    <n v="1"/>
    <x v="1"/>
    <s v="《Word办公高手应用案例》"/>
    <m/>
    <s v="王天宇"/>
    <n v="41"/>
  </r>
  <r>
    <s v="BY-08004"/>
    <x v="2"/>
    <n v="1"/>
    <x v="1"/>
    <s v="《PowerPoint办公高手应用案例》"/>
    <m/>
    <s v="方文成"/>
    <n v="21"/>
  </r>
  <r>
    <s v="BY-08005"/>
    <x v="3"/>
    <n v="1"/>
    <x v="0"/>
    <s v="《OneNote万用电子笔记本》"/>
    <m/>
    <s v="钱顺卓"/>
    <n v="32"/>
  </r>
  <r>
    <s v="BY-08006"/>
    <x v="4"/>
    <n v="1"/>
    <x v="0"/>
    <s v="《Outlook电子邮件应用技巧》"/>
    <m/>
    <s v="王崇江"/>
    <n v="3"/>
  </r>
  <r>
    <s v="BY-08007"/>
    <x v="4"/>
    <n v="1"/>
    <x v="1"/>
    <s v="《Office商务办公好帮手》"/>
    <m/>
    <s v="黎浩然"/>
    <n v="1"/>
  </r>
  <r>
    <s v="BY-08008"/>
    <x v="5"/>
    <n v="1"/>
    <x v="0"/>
    <s v="《SharePoint Server安装、部署与开发》"/>
    <m/>
    <s v="刘露露"/>
    <n v="3"/>
  </r>
  <r>
    <s v="BY-08009"/>
    <x v="5"/>
    <n v="1"/>
    <x v="1"/>
    <s v="《Excel办公高手应用案例》"/>
    <m/>
    <s v="陈祥通"/>
    <n v="43"/>
  </r>
  <r>
    <s v="BY-08010"/>
    <x v="6"/>
    <n v="1"/>
    <x v="2"/>
    <s v="《SharePoint Server安装、部署与开发》"/>
    <m/>
    <s v="徐志晨"/>
    <n v="22"/>
  </r>
  <r>
    <s v="BY-08011"/>
    <x v="6"/>
    <n v="1"/>
    <x v="0"/>
    <s v="《OneNote万用电子笔记本》"/>
    <m/>
    <s v="张哲宇"/>
    <n v="31"/>
  </r>
  <r>
    <s v="BY-08012"/>
    <x v="7"/>
    <n v="1"/>
    <x v="2"/>
    <s v="《Excel办公高手应用案例》"/>
    <m/>
    <s v="王炫皓"/>
    <n v="19"/>
  </r>
  <r>
    <s v="BY-08013"/>
    <x v="7"/>
    <n v="1"/>
    <x v="0"/>
    <s v="《Exchange Server安装、部署与开发》"/>
    <m/>
    <s v="王海德"/>
    <n v="43"/>
  </r>
  <r>
    <s v="BY-08014"/>
    <x v="8"/>
    <n v="1"/>
    <x v="2"/>
    <s v="《Office商务办公好帮手》"/>
    <m/>
    <s v="谢丽秋"/>
    <n v="39"/>
  </r>
  <r>
    <s v="BY-08015"/>
    <x v="9"/>
    <n v="1"/>
    <x v="0"/>
    <s v="《Outlook电子邮件应用技巧》"/>
    <m/>
    <s v="王崇江"/>
    <n v="30"/>
  </r>
  <r>
    <s v="BY-08016"/>
    <x v="10"/>
    <n v="1"/>
    <x v="0"/>
    <s v="《PowerPoint办公高手应用案例》"/>
    <m/>
    <s v="关天胜"/>
    <n v="43"/>
  </r>
  <r>
    <s v="BY-08017"/>
    <x v="10"/>
    <n v="1"/>
    <x v="0"/>
    <s v="《PowerPoint办公高手应用案例》"/>
    <m/>
    <s v="唐小姐"/>
    <n v="40"/>
  </r>
  <r>
    <s v="BY-08018"/>
    <x v="11"/>
    <n v="1"/>
    <x v="0"/>
    <s v="《Word办公高手应用案例》"/>
    <m/>
    <s v="钱顺卓"/>
    <n v="44"/>
  </r>
  <r>
    <s v="BY-08019"/>
    <x v="12"/>
    <n v="1"/>
    <x v="1"/>
    <s v="《Office商务办公好帮手》"/>
    <m/>
    <s v="刘长辉"/>
    <n v="33"/>
  </r>
  <r>
    <s v="BY-08020"/>
    <x v="13"/>
    <n v="1"/>
    <x v="0"/>
    <s v="《OneNote万用电子笔记本》"/>
    <m/>
    <s v="李晓梅"/>
    <n v="35"/>
  </r>
  <r>
    <s v="BY-08021"/>
    <x v="14"/>
    <n v="1"/>
    <x v="1"/>
    <s v="《SharePoint Server安装、部署与开发》"/>
    <m/>
    <s v="方文成"/>
    <n v="22"/>
  </r>
  <r>
    <s v="BY-08022"/>
    <x v="15"/>
    <n v="1"/>
    <x v="1"/>
    <s v="《SharePoint Server安装、部署与开发》"/>
    <m/>
    <s v="王雅林"/>
    <n v="38"/>
  </r>
  <r>
    <s v="BY-08023"/>
    <x v="16"/>
    <n v="1"/>
    <x v="2"/>
    <s v="《Outlook电子邮件应用技巧》"/>
    <m/>
    <s v="谢丽秋"/>
    <n v="5"/>
  </r>
  <r>
    <s v="BY-08024"/>
    <x v="16"/>
    <n v="1"/>
    <x v="0"/>
    <s v="《OneNote万用电子笔记本》"/>
    <m/>
    <s v="王崇江"/>
    <n v="32"/>
  </r>
  <r>
    <s v="BY-08025"/>
    <x v="17"/>
    <n v="1"/>
    <x v="0"/>
    <s v="《Exchange Server安装、部署与开发》"/>
    <m/>
    <s v="唐小姐"/>
    <n v="19"/>
  </r>
  <r>
    <s v="BY-08026"/>
    <x v="18"/>
    <n v="1"/>
    <x v="2"/>
    <s v="《Office商务办公好帮手》"/>
    <m/>
    <s v="余雅丽"/>
    <n v="38"/>
  </r>
  <r>
    <s v="BY-08027"/>
    <x v="18"/>
    <n v="1"/>
    <x v="0"/>
    <s v="《Outlook电子邮件应用技巧》"/>
    <m/>
    <s v="钱顺卓"/>
    <n v="29"/>
  </r>
  <r>
    <s v="BY-08028"/>
    <x v="19"/>
    <n v="1"/>
    <x v="0"/>
    <s v="《Word办公高手应用案例》"/>
    <m/>
    <s v="刘露露"/>
    <n v="45"/>
  </r>
  <r>
    <s v="BY-08029"/>
    <x v="20"/>
    <n v="1"/>
    <x v="0"/>
    <s v="《Excel办公高手应用案例》"/>
    <m/>
    <s v="张哲宇"/>
    <n v="4"/>
  </r>
  <r>
    <s v="BY-08030"/>
    <x v="21"/>
    <n v="1"/>
    <x v="0"/>
    <s v="《Exchange Server安装、部署与开发》"/>
    <m/>
    <s v="边金双"/>
    <n v="7"/>
  </r>
  <r>
    <s v="BY-08031"/>
    <x v="21"/>
    <n v="1"/>
    <x v="2"/>
    <s v="《Word办公高手应用案例》"/>
    <m/>
    <s v="赵琳艳"/>
    <n v="34"/>
  </r>
  <r>
    <s v="BY-08032"/>
    <x v="22"/>
    <n v="2"/>
    <x v="1"/>
    <s v="《SharePoint Server安装、部署与开发》"/>
    <m/>
    <s v="陈祥通"/>
    <n v="18"/>
  </r>
  <r>
    <s v="BY-08033"/>
    <x v="22"/>
    <n v="2"/>
    <x v="2"/>
    <s v="《Word办公高手应用案例》"/>
    <m/>
    <s v="余雅丽"/>
    <n v="15"/>
  </r>
  <r>
    <s v="BY-08034"/>
    <x v="23"/>
    <n v="2"/>
    <x v="1"/>
    <s v="《PowerPoint办公高手应用案例》"/>
    <m/>
    <s v="方嘉康"/>
    <n v="11"/>
  </r>
  <r>
    <s v="BY-08035"/>
    <x v="24"/>
    <n v="2"/>
    <x v="0"/>
    <s v="《Exchange Server安装、部署与开发》"/>
    <m/>
    <s v="王海德"/>
    <n v="30"/>
  </r>
  <r>
    <s v="BY-08036"/>
    <x v="25"/>
    <n v="2"/>
    <x v="0"/>
    <s v="《Word办公高手应用案例》"/>
    <m/>
    <s v="孟天祥"/>
    <n v="48"/>
  </r>
  <r>
    <s v="BY-08037"/>
    <x v="26"/>
    <n v="2"/>
    <x v="0"/>
    <s v="《OneNote万用电子笔记本》"/>
    <m/>
    <s v="刘露露"/>
    <n v="3"/>
  </r>
  <r>
    <s v="BY-08038"/>
    <x v="27"/>
    <n v="2"/>
    <x v="1"/>
    <s v="《Word办公高手应用案例》"/>
    <m/>
    <s v="黎浩然"/>
    <n v="22"/>
  </r>
  <r>
    <s v="BY-08039"/>
    <x v="28"/>
    <n v="2"/>
    <x v="0"/>
    <s v="《Word办公高手应用案例》"/>
    <m/>
    <s v="关天胜"/>
    <n v="3"/>
  </r>
  <r>
    <s v="BY-08040"/>
    <x v="29"/>
    <n v="2"/>
    <x v="2"/>
    <s v="《Outlook电子邮件应用技巧》"/>
    <m/>
    <s v="李雅洁"/>
    <n v="30"/>
  </r>
  <r>
    <s v="BY-08041"/>
    <x v="30"/>
    <n v="2"/>
    <x v="0"/>
    <s v="《PowerPoint办公高手应用案例》"/>
    <m/>
    <s v="边金双"/>
    <n v="25"/>
  </r>
  <r>
    <s v="BY-08042"/>
    <x v="31"/>
    <n v="2"/>
    <x v="2"/>
    <s v="《Word办公高手应用案例》"/>
    <m/>
    <s v="邹佳楠"/>
    <n v="13"/>
  </r>
  <r>
    <s v="BY-08043"/>
    <x v="32"/>
    <n v="2"/>
    <x v="0"/>
    <s v="《PowerPoint办公高手应用案例》"/>
    <m/>
    <s v="刘露露"/>
    <n v="17"/>
  </r>
  <r>
    <s v="BY-08044"/>
    <x v="32"/>
    <n v="2"/>
    <x v="1"/>
    <s v="《OneNote万用电子笔记本》"/>
    <m/>
    <s v="刘长辉"/>
    <n v="47"/>
  </r>
  <r>
    <s v="BY-08045"/>
    <x v="33"/>
    <n v="2"/>
    <x v="0"/>
    <s v="《SharePoint Server安装、部署与开发》"/>
    <m/>
    <s v="孟天祥"/>
    <n v="10"/>
  </r>
  <r>
    <s v="BY-08046"/>
    <x v="33"/>
    <n v="2"/>
    <x v="0"/>
    <s v="《OneNote万用电子笔记本》"/>
    <m/>
    <s v="唐小姐"/>
    <n v="3"/>
  </r>
  <r>
    <s v="BY-08047"/>
    <x v="34"/>
    <n v="2"/>
    <x v="0"/>
    <s v="《Exchange Server安装、部署与开发》"/>
    <m/>
    <s v="钱顺卓"/>
    <n v="8"/>
  </r>
  <r>
    <s v="BY-08048"/>
    <x v="35"/>
    <n v="2"/>
    <x v="0"/>
    <s v="《Outlook电子邮件应用技巧》"/>
    <m/>
    <s v="刘露露"/>
    <n v="36"/>
  </r>
  <r>
    <s v="BY-08049"/>
    <x v="36"/>
    <n v="2"/>
    <x v="0"/>
    <s v="《Excel办公高手应用案例》"/>
    <m/>
    <s v="王崇江"/>
    <n v="37"/>
  </r>
  <r>
    <s v="BY-08050"/>
    <x v="36"/>
    <n v="2"/>
    <x v="0"/>
    <s v="《PowerPoint办公高手应用案例》"/>
    <m/>
    <s v="李晓梅"/>
    <n v="22"/>
  </r>
  <r>
    <s v="BY-08051"/>
    <x v="37"/>
    <n v="2"/>
    <x v="1"/>
    <s v="《Exchange Server安装、部署与开发》"/>
    <m/>
    <s v="王天宇"/>
    <n v="7"/>
  </r>
  <r>
    <s v="BY-08052"/>
    <x v="37"/>
    <n v="2"/>
    <x v="0"/>
    <s v="《Excel办公高手应用案例》"/>
    <m/>
    <s v="边金双"/>
    <n v="30"/>
  </r>
  <r>
    <s v="BY-08053"/>
    <x v="38"/>
    <n v="2"/>
    <x v="2"/>
    <s v="《SharePoint Server安装、部署与开发》"/>
    <m/>
    <s v="王欣荣"/>
    <n v="21"/>
  </r>
  <r>
    <s v="BY-08054"/>
    <x v="39"/>
    <n v="2"/>
    <x v="1"/>
    <s v="《Office商务办公好帮手》"/>
    <m/>
    <s v="王雅林"/>
    <n v="31"/>
  </r>
  <r>
    <s v="BY-08055"/>
    <x v="39"/>
    <n v="2"/>
    <x v="0"/>
    <s v="《Excel办公高手应用案例》"/>
    <m/>
    <s v="张哲宇"/>
    <n v="48"/>
  </r>
  <r>
    <s v="BY-08056"/>
    <x v="40"/>
    <n v="3"/>
    <x v="2"/>
    <s v="《Word办公高手应用案例》"/>
    <m/>
    <s v="徐亚楠"/>
    <n v="15"/>
  </r>
  <r>
    <s v="BY-08057"/>
    <x v="40"/>
    <n v="3"/>
    <x v="2"/>
    <s v="《Word办公高手应用案例》"/>
    <m/>
    <s v="邹佳楠"/>
    <n v="12"/>
  </r>
  <r>
    <s v="BY-08058"/>
    <x v="41"/>
    <n v="3"/>
    <x v="2"/>
    <s v="《SharePoint Server安装、部署与开发》"/>
    <m/>
    <s v="徐志晨"/>
    <n v="23"/>
  </r>
  <r>
    <s v="BY-08059"/>
    <x v="41"/>
    <n v="3"/>
    <x v="2"/>
    <s v="《OneNote万用电子笔记本》"/>
    <m/>
    <s v="杨国强"/>
    <n v="41"/>
  </r>
  <r>
    <s v="BY-08060"/>
    <x v="41"/>
    <n v="3"/>
    <x v="1"/>
    <s v="《Office商务办公好帮手》"/>
    <m/>
    <s v="方文成"/>
    <n v="29"/>
  </r>
  <r>
    <s v="BY-08061"/>
    <x v="42"/>
    <n v="3"/>
    <x v="1"/>
    <s v="《SharePoint Server安装、部署与开发》"/>
    <m/>
    <s v="陈祥通"/>
    <n v="14"/>
  </r>
  <r>
    <s v="BY-08062"/>
    <x v="43"/>
    <n v="3"/>
    <x v="0"/>
    <s v="《Outlook电子邮件应用技巧》"/>
    <m/>
    <s v="张哲宇"/>
    <n v="23"/>
  </r>
  <r>
    <s v="BY-08063"/>
    <x v="44"/>
    <n v="3"/>
    <x v="0"/>
    <s v="《OneNote万用电子笔记本》"/>
    <m/>
    <s v="唐小姐"/>
    <n v="2"/>
  </r>
  <r>
    <s v="BY-08064"/>
    <x v="45"/>
    <n v="3"/>
    <x v="0"/>
    <s v="《Word办公高手应用案例》"/>
    <m/>
    <s v="钱顺卓"/>
    <n v="7"/>
  </r>
  <r>
    <s v="BY-08065"/>
    <x v="46"/>
    <n v="3"/>
    <x v="1"/>
    <s v="《PowerPoint办公高手应用案例》"/>
    <m/>
    <s v="方文成"/>
    <n v="8"/>
  </r>
  <r>
    <s v="BY-08066"/>
    <x v="47"/>
    <n v="3"/>
    <x v="0"/>
    <s v="《Excel办公高手应用案例》"/>
    <m/>
    <s v="孟天祥"/>
    <n v="23"/>
  </r>
  <r>
    <s v="BY-08067"/>
    <x v="48"/>
    <n v="3"/>
    <x v="2"/>
    <s v="《Word办公高手应用案例》"/>
    <m/>
    <s v="王欣荣"/>
    <n v="47"/>
  </r>
  <r>
    <s v="BY-08068"/>
    <x v="49"/>
    <n v="3"/>
    <x v="2"/>
    <s v="《Word办公高手应用案例》"/>
    <m/>
    <s v="邹佳楠"/>
    <n v="9"/>
  </r>
  <r>
    <s v="BY-08069"/>
    <x v="50"/>
    <n v="3"/>
    <x v="2"/>
    <s v="《SharePoint Server安装、部署与开发》"/>
    <m/>
    <s v="王炫皓"/>
    <n v="49"/>
  </r>
  <r>
    <s v="BY-08070"/>
    <x v="50"/>
    <n v="3"/>
    <x v="0"/>
    <s v="《Word办公高手应用案例》"/>
    <m/>
    <s v="王海德"/>
    <n v="29"/>
  </r>
  <r>
    <s v="BY-08071"/>
    <x v="51"/>
    <n v="3"/>
    <x v="1"/>
    <s v="《Excel办公高手应用案例》"/>
    <m/>
    <s v="方文成"/>
    <n v="11"/>
  </r>
  <r>
    <s v="BY-08591"/>
    <x v="51"/>
    <n v="3"/>
    <x v="0"/>
    <s v="《Word办公高手应用案例》"/>
    <m/>
    <s v="王崇江"/>
    <n v="40"/>
  </r>
  <r>
    <s v="BY-08073"/>
    <x v="52"/>
    <n v="3"/>
    <x v="0"/>
    <s v="《Word办公高手应用案例》"/>
    <m/>
    <s v="唐小姐"/>
    <n v="38"/>
  </r>
  <r>
    <s v="BY-08074"/>
    <x v="53"/>
    <n v="3"/>
    <x v="1"/>
    <s v="《SharePoint Server安装、部署与开发》"/>
    <m/>
    <s v="陈祥通"/>
    <n v="37"/>
  </r>
  <r>
    <s v="BY-08075"/>
    <x v="54"/>
    <n v="3"/>
    <x v="0"/>
    <s v="《SharePoint Server安装、部署与开发》"/>
    <m/>
    <s v="张哲宇"/>
    <n v="20"/>
  </r>
  <r>
    <s v="BY-08076"/>
    <x v="54"/>
    <n v="3"/>
    <x v="2"/>
    <s v="《Exchange Server安装、部署与开发》"/>
    <m/>
    <s v="李雅洁"/>
    <n v="4"/>
  </r>
  <r>
    <s v="BY-08077"/>
    <x v="55"/>
    <n v="3"/>
    <x v="0"/>
    <s v="《Outlook电子邮件应用技巧》"/>
    <m/>
    <s v="唐小姐"/>
    <n v="4"/>
  </r>
  <r>
    <s v="BY-08078"/>
    <x v="55"/>
    <n v="3"/>
    <x v="0"/>
    <s v="《Word办公高手应用案例》"/>
    <m/>
    <s v="关天胜"/>
    <n v="50"/>
  </r>
  <r>
    <s v="BY-08079"/>
    <x v="56"/>
    <n v="3"/>
    <x v="0"/>
    <s v="《Office商务办公好帮手》"/>
    <m/>
    <s v="钱顺卓"/>
    <n v="9"/>
  </r>
  <r>
    <s v="BY-08080"/>
    <x v="56"/>
    <n v="3"/>
    <x v="0"/>
    <s v="《OneNote万用电子笔记本》"/>
    <m/>
    <s v="边金双"/>
    <n v="18"/>
  </r>
  <r>
    <s v="BY-08081"/>
    <x v="57"/>
    <n v="3"/>
    <x v="2"/>
    <s v="《Word办公高手应用案例》"/>
    <m/>
    <s v="邹佳楠"/>
    <n v="2"/>
  </r>
  <r>
    <s v="BY-08082"/>
    <x v="57"/>
    <n v="3"/>
    <x v="2"/>
    <s v="《Outlook电子邮件应用技巧》"/>
    <m/>
    <s v="赵琳艳"/>
    <n v="26"/>
  </r>
  <r>
    <s v="BY-08083"/>
    <x v="58"/>
    <n v="3"/>
    <x v="2"/>
    <s v="《Word办公高手应用案例》"/>
    <m/>
    <s v="赵琳艳"/>
    <n v="19"/>
  </r>
  <r>
    <s v="BY-08084"/>
    <x v="58"/>
    <n v="3"/>
    <x v="0"/>
    <s v="《Excel办公高手应用案例》"/>
    <m/>
    <s v="孟天祥"/>
    <n v="23"/>
  </r>
  <r>
    <s v="BY-08085"/>
    <x v="59"/>
    <n v="3"/>
    <x v="0"/>
    <s v="《Excel办公高手应用案例》"/>
    <m/>
    <s v="刘露露"/>
    <n v="40"/>
  </r>
  <r>
    <s v="BY-08086"/>
    <x v="60"/>
    <n v="3"/>
    <x v="2"/>
    <s v="《SharePoint Server安装、部署与开发》"/>
    <m/>
    <s v="徐亚楠"/>
    <n v="40"/>
  </r>
  <r>
    <s v="BY-08087"/>
    <x v="61"/>
    <n v="3"/>
    <x v="2"/>
    <s v="《Word办公高手应用案例》"/>
    <m/>
    <s v="谢丽秋"/>
    <n v="48"/>
  </r>
  <r>
    <s v="BY-08088"/>
    <x v="62"/>
    <n v="4"/>
    <x v="2"/>
    <s v="《Exchange Server安装、部署与开发》"/>
    <m/>
    <s v="王炫皓"/>
    <n v="43"/>
  </r>
  <r>
    <s v="BY-08089"/>
    <x v="62"/>
    <n v="4"/>
    <x v="2"/>
    <s v="《PowerPoint办公高手应用案例》"/>
    <m/>
    <s v="邹佳楠"/>
    <n v="39"/>
  </r>
  <r>
    <s v="BY-08090"/>
    <x v="63"/>
    <n v="4"/>
    <x v="2"/>
    <s v="《Excel办公高手应用案例》"/>
    <m/>
    <s v="王欣荣"/>
    <n v="48"/>
  </r>
  <r>
    <s v="BY-08091"/>
    <x v="64"/>
    <n v="4"/>
    <x v="2"/>
    <s v="《Office商务办公好帮手》"/>
    <m/>
    <s v="赵琳艳"/>
    <n v="42"/>
  </r>
  <r>
    <s v="BY-08092"/>
    <x v="65"/>
    <n v="4"/>
    <x v="1"/>
    <s v="《OneNote万用电子笔记本》"/>
    <m/>
    <s v="王雅林"/>
    <n v="35"/>
  </r>
  <r>
    <s v="BY-08093"/>
    <x v="66"/>
    <n v="4"/>
    <x v="0"/>
    <s v="《SharePoint Server安装、部署与开发》"/>
    <m/>
    <s v="王崇江"/>
    <n v="49"/>
  </r>
  <r>
    <s v="BY-08094"/>
    <x v="67"/>
    <n v="4"/>
    <x v="1"/>
    <s v="《Outlook电子邮件应用技巧》"/>
    <m/>
    <s v="王天宇"/>
    <n v="28"/>
  </r>
  <r>
    <s v="BY-08095"/>
    <x v="68"/>
    <n v="4"/>
    <x v="0"/>
    <s v="《Outlook电子邮件应用技巧》"/>
    <m/>
    <s v="唐小姐"/>
    <n v="19"/>
  </r>
  <r>
    <s v="BY-08096"/>
    <x v="69"/>
    <n v="4"/>
    <x v="1"/>
    <s v="《Word办公高手应用案例》"/>
    <m/>
    <s v="王雅林"/>
    <n v="43"/>
  </r>
  <r>
    <s v="BY-08097"/>
    <x v="70"/>
    <n v="4"/>
    <x v="0"/>
    <s v="《Office商务办公好帮手》"/>
    <m/>
    <s v="刘露露"/>
    <n v="39"/>
  </r>
  <r>
    <s v="BY-08098"/>
    <x v="71"/>
    <n v="4"/>
    <x v="0"/>
    <s v="《SharePoint Server安装、部署与开发》"/>
    <m/>
    <s v="李晓梅"/>
    <n v="7"/>
  </r>
  <r>
    <s v="BY-08099"/>
    <x v="71"/>
    <n v="4"/>
    <x v="1"/>
    <s v="《Word办公高手应用案例》"/>
    <m/>
    <s v="陈祥通"/>
    <n v="24"/>
  </r>
  <r>
    <s v="BY-08100"/>
    <x v="72"/>
    <n v="4"/>
    <x v="1"/>
    <s v="《SharePoint Server安装、部署与开发》"/>
    <m/>
    <s v="方嘉康"/>
    <n v="9"/>
  </r>
  <r>
    <s v="BY-08101"/>
    <x v="73"/>
    <n v="4"/>
    <x v="0"/>
    <s v="《PowerPoint办公高手应用案例》"/>
    <m/>
    <s v="王崇江"/>
    <n v="50"/>
  </r>
  <r>
    <s v="BY-08102"/>
    <x v="74"/>
    <n v="4"/>
    <x v="0"/>
    <s v="《PowerPoint办公高手应用案例》"/>
    <m/>
    <s v="唐小姐"/>
    <n v="43"/>
  </r>
  <r>
    <s v="BY-08103"/>
    <x v="75"/>
    <n v="4"/>
    <x v="2"/>
    <s v="《Excel办公高手应用案例》"/>
    <m/>
    <s v="徐志晨"/>
    <n v="31"/>
  </r>
  <r>
    <s v="BY-08104"/>
    <x v="76"/>
    <n v="4"/>
    <x v="1"/>
    <s v="《PowerPoint办公高手应用案例》"/>
    <m/>
    <s v="黎浩然"/>
    <n v="48"/>
  </r>
  <r>
    <s v="BY-08105"/>
    <x v="77"/>
    <n v="4"/>
    <x v="2"/>
    <s v="《SharePoint Server安装、部署与开发》"/>
    <m/>
    <s v="谢丽秋"/>
    <n v="43"/>
  </r>
  <r>
    <s v="BY-08106"/>
    <x v="77"/>
    <n v="4"/>
    <x v="1"/>
    <s v="《PowerPoint办公高手应用案例》"/>
    <m/>
    <s v="黄雅玲"/>
    <n v="7"/>
  </r>
  <r>
    <s v="BY-08107"/>
    <x v="78"/>
    <n v="4"/>
    <x v="2"/>
    <s v="《SharePoint Server安装、部署与开发》"/>
    <m/>
    <s v="王欣荣"/>
    <n v="4"/>
  </r>
  <r>
    <s v="BY-08108"/>
    <x v="78"/>
    <n v="4"/>
    <x v="1"/>
    <s v="《Word办公高手应用案例》"/>
    <m/>
    <s v="刘长辉"/>
    <n v="42"/>
  </r>
  <r>
    <s v="BY-08109"/>
    <x v="79"/>
    <n v="4"/>
    <x v="0"/>
    <s v="《Outlook电子邮件应用技巧》"/>
    <m/>
    <s v="关天胜"/>
    <n v="3"/>
  </r>
  <r>
    <s v="BY-08110"/>
    <x v="80"/>
    <n v="4"/>
    <x v="1"/>
    <s v="《Office商务办公好帮手》"/>
    <m/>
    <s v="黎浩然"/>
    <n v="45"/>
  </r>
  <r>
    <s v="BY-08111"/>
    <x v="81"/>
    <n v="5"/>
    <x v="0"/>
    <s v="《Exchange Server安装、部署与开发》"/>
    <m/>
    <s v="边金双"/>
    <n v="43"/>
  </r>
  <r>
    <s v="BY-08112"/>
    <x v="81"/>
    <n v="5"/>
    <x v="1"/>
    <s v="《PowerPoint办公高手应用案例》"/>
    <m/>
    <s v="陈祥通"/>
    <n v="18"/>
  </r>
  <r>
    <s v="BY-08113"/>
    <x v="82"/>
    <n v="5"/>
    <x v="2"/>
    <s v="《Office商务办公好帮手》"/>
    <m/>
    <s v="邹佳楠"/>
    <n v="24"/>
  </r>
  <r>
    <s v="BY-08114"/>
    <x v="82"/>
    <n v="5"/>
    <x v="2"/>
    <s v="《OneNote万用电子笔记本》"/>
    <m/>
    <s v="赵琳艳"/>
    <n v="40"/>
  </r>
  <r>
    <s v="BY-08115"/>
    <x v="82"/>
    <n v="5"/>
    <x v="0"/>
    <s v="《Outlook电子邮件应用技巧》"/>
    <m/>
    <s v="张哲宇"/>
    <n v="18"/>
  </r>
  <r>
    <s v="BY-08116"/>
    <x v="83"/>
    <n v="5"/>
    <x v="2"/>
    <s v="《SharePoint Server安装、部署与开发》"/>
    <m/>
    <s v="余雅丽"/>
    <n v="13"/>
  </r>
  <r>
    <s v="BY-08117"/>
    <x v="83"/>
    <n v="5"/>
    <x v="0"/>
    <s v="《Outlook电子邮件应用技巧》"/>
    <m/>
    <s v="王海德"/>
    <n v="8"/>
  </r>
  <r>
    <s v="BY-08118"/>
    <x v="84"/>
    <n v="5"/>
    <x v="2"/>
    <s v="《Word办公高手应用案例》"/>
    <m/>
    <s v="杨国强"/>
    <n v="13"/>
  </r>
  <r>
    <s v="BY-08119"/>
    <x v="85"/>
    <n v="5"/>
    <x v="1"/>
    <s v="《Excel办公高手应用案例》"/>
    <m/>
    <s v="刘长辉"/>
    <n v="25"/>
  </r>
  <r>
    <s v="BY-08120"/>
    <x v="86"/>
    <n v="5"/>
    <x v="2"/>
    <s v="《SharePoint Server安装、部署与开发》"/>
    <m/>
    <s v="徐亚楠"/>
    <n v="25"/>
  </r>
  <r>
    <s v="BY-08121"/>
    <x v="86"/>
    <n v="5"/>
    <x v="1"/>
    <s v="《PowerPoint办公高手应用案例》"/>
    <m/>
    <s v="黄雅玲"/>
    <n v="37"/>
  </r>
  <r>
    <s v="BY-08122"/>
    <x v="87"/>
    <n v="5"/>
    <x v="1"/>
    <s v="《SharePoint Server安装、部署与开发》"/>
    <m/>
    <s v="方嘉康"/>
    <n v="34"/>
  </r>
  <r>
    <s v="BY-08123"/>
    <x v="88"/>
    <n v="5"/>
    <x v="1"/>
    <s v="《PowerPoint办公高手应用案例》"/>
    <m/>
    <s v="方嘉康"/>
    <n v="12"/>
  </r>
  <r>
    <s v="BY-08124"/>
    <x v="89"/>
    <n v="5"/>
    <x v="0"/>
    <s v="《Exchange Server安装、部署与开发》"/>
    <m/>
    <s v="唐小姐"/>
    <n v="22"/>
  </r>
  <r>
    <s v="BY-08125"/>
    <x v="90"/>
    <n v="5"/>
    <x v="0"/>
    <s v="《Office商务办公好帮手》"/>
    <m/>
    <s v="钱顺卓"/>
    <n v="26"/>
  </r>
  <r>
    <s v="BY-08126"/>
    <x v="91"/>
    <n v="5"/>
    <x v="0"/>
    <s v="《Excel办公高手应用案例》"/>
    <m/>
    <s v="唐小姐"/>
    <n v="16"/>
  </r>
  <r>
    <s v="BY-08127"/>
    <x v="92"/>
    <n v="5"/>
    <x v="0"/>
    <s v="《Exchange Server安装、部署与开发》"/>
    <m/>
    <s v="孟天祥"/>
    <n v="19"/>
  </r>
  <r>
    <s v="BY-08128"/>
    <x v="93"/>
    <n v="5"/>
    <x v="0"/>
    <s v="《Excel办公高手应用案例》"/>
    <m/>
    <s v="刘露露"/>
    <n v="41"/>
  </r>
  <r>
    <s v="BY-08129"/>
    <x v="93"/>
    <n v="5"/>
    <x v="0"/>
    <s v="《PowerPoint办公高手应用案例》"/>
    <m/>
    <s v="唐小姐"/>
    <n v="6"/>
  </r>
  <r>
    <s v="BY-08130"/>
    <x v="94"/>
    <n v="5"/>
    <x v="0"/>
    <s v="《PowerPoint办公高手应用案例》"/>
    <m/>
    <s v="钱顺卓"/>
    <n v="36"/>
  </r>
  <r>
    <s v="BY-08131"/>
    <x v="95"/>
    <n v="5"/>
    <x v="0"/>
    <s v="《Word办公高手应用案例》"/>
    <m/>
    <s v="刘露露"/>
    <n v="6"/>
  </r>
  <r>
    <s v="BY-08132"/>
    <x v="96"/>
    <n v="5"/>
    <x v="2"/>
    <s v="《PowerPoint办公高手应用案例》"/>
    <m/>
    <s v="赵琳艳"/>
    <n v="22"/>
  </r>
  <r>
    <s v="BY-08133"/>
    <x v="97"/>
    <n v="5"/>
    <x v="2"/>
    <s v="《SharePoint Server安装、部署与开发》"/>
    <m/>
    <s v="余雅丽"/>
    <n v="34"/>
  </r>
  <r>
    <s v="BY-08134"/>
    <x v="97"/>
    <n v="5"/>
    <x v="0"/>
    <s v="《Office商务办公好帮手》"/>
    <m/>
    <s v="边金双"/>
    <n v="4"/>
  </r>
  <r>
    <s v="BY-08135"/>
    <x v="98"/>
    <n v="5"/>
    <x v="2"/>
    <s v="《PowerPoint办公高手应用案例》"/>
    <m/>
    <s v="赵琳艳"/>
    <n v="43"/>
  </r>
  <r>
    <s v="BY-08136"/>
    <x v="99"/>
    <n v="5"/>
    <x v="2"/>
    <s v="《Excel办公高手应用案例》"/>
    <m/>
    <s v="谢丽秋"/>
    <n v="33"/>
  </r>
  <r>
    <s v="BY-08137"/>
    <x v="99"/>
    <n v="5"/>
    <x v="2"/>
    <s v="《OneNote万用电子笔记本》"/>
    <m/>
    <s v="余雅丽"/>
    <n v="49"/>
  </r>
  <r>
    <s v="BY-08138"/>
    <x v="100"/>
    <n v="5"/>
    <x v="2"/>
    <s v="《Excel办公高手应用案例》"/>
    <m/>
    <s v="王炫皓"/>
    <n v="17"/>
  </r>
  <r>
    <s v="BY-08139"/>
    <x v="101"/>
    <n v="5"/>
    <x v="2"/>
    <s v="《Exchange Server安装、部署与开发》"/>
    <m/>
    <s v="余雅丽"/>
    <n v="38"/>
  </r>
  <r>
    <s v="BY-08140"/>
    <x v="102"/>
    <n v="5"/>
    <x v="2"/>
    <s v="《Word办公高手应用案例》"/>
    <m/>
    <s v="王欣荣"/>
    <n v="41"/>
  </r>
  <r>
    <s v="BY-08141"/>
    <x v="102"/>
    <n v="5"/>
    <x v="2"/>
    <s v="《Outlook电子邮件应用技巧》"/>
    <m/>
    <s v="杨国强"/>
    <n v="31"/>
  </r>
  <r>
    <s v="BY-08142"/>
    <x v="103"/>
    <n v="5"/>
    <x v="0"/>
    <s v="《PowerPoint办公高手应用案例》"/>
    <m/>
    <s v="钱顺卓"/>
    <n v="2"/>
  </r>
  <r>
    <s v="BY-08143"/>
    <x v="104"/>
    <n v="5"/>
    <x v="1"/>
    <s v="《Office商务办公好帮手》"/>
    <m/>
    <s v="刘长辉"/>
    <n v="23"/>
  </r>
  <r>
    <s v="BY-08144"/>
    <x v="104"/>
    <n v="5"/>
    <x v="0"/>
    <s v="《Word办公高手应用案例》"/>
    <m/>
    <s v="李晓梅"/>
    <n v="44"/>
  </r>
  <r>
    <s v="BY-08145"/>
    <x v="105"/>
    <n v="6"/>
    <x v="1"/>
    <s v="《Excel办公高手应用案例》"/>
    <m/>
    <s v="黄雅玲"/>
    <n v="10"/>
  </r>
  <r>
    <s v="BY-08146"/>
    <x v="106"/>
    <n v="6"/>
    <x v="0"/>
    <s v="《Outlook电子邮件应用技巧》"/>
    <m/>
    <s v="王崇江"/>
    <n v="16"/>
  </r>
  <r>
    <s v="BY-08147"/>
    <x v="107"/>
    <n v="6"/>
    <x v="2"/>
    <s v="《Word办公高手应用案例》"/>
    <m/>
    <s v="赵琳艳"/>
    <n v="36"/>
  </r>
  <r>
    <s v="BY-08148"/>
    <x v="108"/>
    <n v="6"/>
    <x v="2"/>
    <s v="《Word办公高手应用案例》"/>
    <m/>
    <s v="余雅丽"/>
    <n v="6"/>
  </r>
  <r>
    <s v="BY-08149"/>
    <x v="109"/>
    <n v="6"/>
    <x v="1"/>
    <s v="《Excel办公高手应用案例》"/>
    <m/>
    <s v="王雅林"/>
    <n v="5"/>
  </r>
  <r>
    <s v="BY-08150"/>
    <x v="109"/>
    <n v="6"/>
    <x v="1"/>
    <s v="《Exchange Server安装、部署与开发》"/>
    <m/>
    <s v="方文成"/>
    <n v="25"/>
  </r>
  <r>
    <s v="BY-08151"/>
    <x v="110"/>
    <n v="6"/>
    <x v="1"/>
    <s v="《Word办公高手应用案例》"/>
    <m/>
    <s v="方嘉康"/>
    <n v="15"/>
  </r>
  <r>
    <s v="BY-08152"/>
    <x v="111"/>
    <n v="6"/>
    <x v="1"/>
    <s v="《Excel办公高手应用案例》"/>
    <m/>
    <s v="黎浩然"/>
    <n v="14"/>
  </r>
  <r>
    <s v="BY-08153"/>
    <x v="112"/>
    <n v="6"/>
    <x v="1"/>
    <s v="《OneNote万用电子笔记本》"/>
    <m/>
    <s v="张燕子"/>
    <n v="15"/>
  </r>
  <r>
    <s v="BY-08154"/>
    <x v="113"/>
    <n v="6"/>
    <x v="1"/>
    <s v="《Word办公高手应用案例》"/>
    <m/>
    <s v="王天宇"/>
    <n v="18"/>
  </r>
  <r>
    <s v="BY-08155"/>
    <x v="114"/>
    <n v="6"/>
    <x v="0"/>
    <s v="《OneNote万用电子笔记本》"/>
    <m/>
    <s v="王海德"/>
    <n v="5"/>
  </r>
  <r>
    <s v="BY-08156"/>
    <x v="114"/>
    <n v="6"/>
    <x v="1"/>
    <s v="《PowerPoint办公高手应用案例》"/>
    <m/>
    <s v="黎浩然"/>
    <n v="41"/>
  </r>
  <r>
    <s v="BY-08157"/>
    <x v="115"/>
    <n v="6"/>
    <x v="0"/>
    <s v="《SharePoint Server安装、部署与开发》"/>
    <m/>
    <s v="王崇江"/>
    <n v="49"/>
  </r>
  <r>
    <s v="BY-08158"/>
    <x v="115"/>
    <n v="6"/>
    <x v="1"/>
    <s v="《Word办公高手应用案例》"/>
    <m/>
    <s v="黄雅玲"/>
    <n v="50"/>
  </r>
  <r>
    <s v="BY-08159"/>
    <x v="116"/>
    <n v="6"/>
    <x v="0"/>
    <s v="《Office商务办公好帮手》"/>
    <m/>
    <s v="刘露露"/>
    <n v="19"/>
  </r>
  <r>
    <s v="BY-08160"/>
    <x v="117"/>
    <n v="6"/>
    <x v="1"/>
    <s v="《Excel办公高手应用案例》"/>
    <m/>
    <s v="方文成"/>
    <n v="37"/>
  </r>
  <r>
    <s v="BY-08161"/>
    <x v="118"/>
    <n v="6"/>
    <x v="0"/>
    <s v="《Exchange Server安装、部署与开发》"/>
    <m/>
    <s v="李晓梅"/>
    <n v="50"/>
  </r>
  <r>
    <s v="BY-08162"/>
    <x v="118"/>
    <n v="6"/>
    <x v="0"/>
    <s v="《PowerPoint办公高手应用案例》"/>
    <m/>
    <s v="张哲宇"/>
    <n v="2"/>
  </r>
  <r>
    <s v="BY-08163"/>
    <x v="119"/>
    <n v="6"/>
    <x v="0"/>
    <s v="《PowerPoint办公高手应用案例》"/>
    <m/>
    <s v="关天胜"/>
    <n v="39"/>
  </r>
  <r>
    <s v="BY-08164"/>
    <x v="119"/>
    <n v="6"/>
    <x v="0"/>
    <s v="《OneNote万用电子笔记本》"/>
    <m/>
    <s v="王海德"/>
    <n v="43"/>
  </r>
  <r>
    <s v="BY-08165"/>
    <x v="120"/>
    <n v="6"/>
    <x v="0"/>
    <s v="《Outlook电子邮件应用技巧》"/>
    <m/>
    <s v="王崇江"/>
    <n v="13"/>
  </r>
  <r>
    <s v="BY-08166"/>
    <x v="121"/>
    <n v="6"/>
    <x v="2"/>
    <s v="《Excel办公高手应用案例》"/>
    <m/>
    <s v="余雅丽"/>
    <n v="15"/>
  </r>
  <r>
    <s v="BY-08167"/>
    <x v="121"/>
    <n v="6"/>
    <x v="0"/>
    <s v="《PowerPoint办公高手应用案例》"/>
    <m/>
    <s v="唐小姐"/>
    <n v="42"/>
  </r>
  <r>
    <s v="BY-08168"/>
    <x v="122"/>
    <n v="6"/>
    <x v="2"/>
    <s v="《Outlook电子邮件应用技巧》"/>
    <m/>
    <s v="杨国强"/>
    <n v="42"/>
  </r>
  <r>
    <s v="BY-08169"/>
    <x v="123"/>
    <n v="6"/>
    <x v="0"/>
    <s v="《SharePoint Server安装、部署与开发》"/>
    <m/>
    <s v="钱顺卓"/>
    <n v="21"/>
  </r>
  <r>
    <s v="BY-08170"/>
    <x v="124"/>
    <n v="6"/>
    <x v="1"/>
    <s v="《Excel办公高手应用案例》"/>
    <m/>
    <s v="刘长辉"/>
    <n v="41"/>
  </r>
  <r>
    <s v="BY-08171"/>
    <x v="125"/>
    <n v="6"/>
    <x v="1"/>
    <s v="《Excel办公高手应用案例》"/>
    <m/>
    <s v="王雅林"/>
    <n v="10"/>
  </r>
  <r>
    <s v="BY-08172"/>
    <x v="125"/>
    <n v="6"/>
    <x v="1"/>
    <s v="《Office商务办公好帮手》"/>
    <m/>
    <s v="黄雅玲"/>
    <n v="15"/>
  </r>
  <r>
    <s v="BY-08173"/>
    <x v="126"/>
    <n v="6"/>
    <x v="1"/>
    <s v="《Excel办公高手应用案例》"/>
    <m/>
    <s v="方嘉康"/>
    <n v="6"/>
  </r>
  <r>
    <s v="BY-08174"/>
    <x v="126"/>
    <n v="6"/>
    <x v="1"/>
    <s v="《PowerPoint办公高手应用案例》"/>
    <m/>
    <s v="方文成"/>
    <n v="29"/>
  </r>
  <r>
    <s v="BY-08175"/>
    <x v="127"/>
    <n v="6"/>
    <x v="0"/>
    <s v="《Exchange Server安装、部署与开发》"/>
    <m/>
    <s v="唐小姐"/>
    <n v="36"/>
  </r>
  <r>
    <s v="BY-08176"/>
    <x v="128"/>
    <n v="7"/>
    <x v="0"/>
    <s v="《Excel办公高手应用案例》"/>
    <m/>
    <s v="李晓梅"/>
    <n v="23"/>
  </r>
  <r>
    <s v="BY-08177"/>
    <x v="128"/>
    <n v="7"/>
    <x v="0"/>
    <s v="《OneNote万用电子笔记本》"/>
    <m/>
    <s v="唐小姐"/>
    <n v="5"/>
  </r>
  <r>
    <s v="BY-08178"/>
    <x v="129"/>
    <n v="7"/>
    <x v="0"/>
    <s v="《Office商务办公好帮手》"/>
    <m/>
    <s v="关天胜"/>
    <n v="44"/>
  </r>
  <r>
    <s v="BY-08179"/>
    <x v="130"/>
    <n v="7"/>
    <x v="2"/>
    <s v="《Excel办公高手应用案例》"/>
    <m/>
    <s v="赵琳艳"/>
    <n v="26"/>
  </r>
  <r>
    <s v="BY-08180"/>
    <x v="130"/>
    <n v="7"/>
    <x v="0"/>
    <s v="《PowerPoint办公高手应用案例》"/>
    <m/>
    <s v="孟天祥"/>
    <n v="7"/>
  </r>
  <r>
    <s v="BY-08181"/>
    <x v="131"/>
    <n v="7"/>
    <x v="0"/>
    <s v="《Outlook电子邮件应用技巧》"/>
    <m/>
    <s v="刘露露"/>
    <n v="23"/>
  </r>
  <r>
    <s v="BY-08182"/>
    <x v="132"/>
    <n v="7"/>
    <x v="1"/>
    <s v="《OneNote万用电子笔记本》"/>
    <m/>
    <s v="王雅林"/>
    <n v="12"/>
  </r>
  <r>
    <s v="BY-08183"/>
    <x v="133"/>
    <n v="7"/>
    <x v="0"/>
    <s v="《Office商务办公好帮手》"/>
    <m/>
    <s v="关天胜"/>
    <n v="5"/>
  </r>
  <r>
    <s v="BY-08184"/>
    <x v="134"/>
    <n v="7"/>
    <x v="1"/>
    <s v="《Excel办公高手应用案例》"/>
    <m/>
    <s v="刘长辉"/>
    <n v="16"/>
  </r>
  <r>
    <s v="BY-08185"/>
    <x v="135"/>
    <n v="7"/>
    <x v="1"/>
    <s v="《Outlook电子邮件应用技巧》"/>
    <m/>
    <s v="林晓晨"/>
    <n v="48"/>
  </r>
  <r>
    <s v="BY-08186"/>
    <x v="135"/>
    <n v="7"/>
    <x v="2"/>
    <s v="《Excel办公高手应用案例》"/>
    <m/>
    <s v="邹佳楠"/>
    <n v="43"/>
  </r>
  <r>
    <s v="BY-08187"/>
    <x v="136"/>
    <n v="7"/>
    <x v="1"/>
    <s v="《Exchange Server安装、部署与开发》"/>
    <m/>
    <s v="黄雅玲"/>
    <n v="22"/>
  </r>
  <r>
    <s v="BY-08188"/>
    <x v="136"/>
    <n v="7"/>
    <x v="0"/>
    <s v="《Exchange Server安装、部署与开发》"/>
    <m/>
    <s v="王崇江"/>
    <n v="13"/>
  </r>
  <r>
    <s v="BY-08189"/>
    <x v="137"/>
    <n v="7"/>
    <x v="1"/>
    <s v="《PowerPoint办公高手应用案例》"/>
    <m/>
    <s v="方文成"/>
    <n v="5"/>
  </r>
  <r>
    <s v="BY-08190"/>
    <x v="138"/>
    <n v="7"/>
    <x v="0"/>
    <s v="《PowerPoint办公高手应用案例》"/>
    <m/>
    <s v="唐小姐"/>
    <n v="24"/>
  </r>
  <r>
    <s v="BY-08191"/>
    <x v="139"/>
    <n v="7"/>
    <x v="0"/>
    <s v="《PowerPoint办公高手应用案例》"/>
    <m/>
    <s v="钱顺卓"/>
    <n v="5"/>
  </r>
  <r>
    <s v="BY-08192"/>
    <x v="140"/>
    <n v="7"/>
    <x v="0"/>
    <s v="《Excel办公高手应用案例》"/>
    <m/>
    <s v="王海德"/>
    <n v="19"/>
  </r>
  <r>
    <s v="BY-08193"/>
    <x v="141"/>
    <n v="7"/>
    <x v="0"/>
    <s v="《Excel办公高手应用案例》"/>
    <m/>
    <s v="唐小姐"/>
    <n v="15"/>
  </r>
  <r>
    <s v="BY-08194"/>
    <x v="142"/>
    <n v="7"/>
    <x v="0"/>
    <s v="《Excel办公高手应用案例》"/>
    <m/>
    <s v="李晓梅"/>
    <n v="39"/>
  </r>
  <r>
    <s v="BY-08195"/>
    <x v="143"/>
    <n v="7"/>
    <x v="2"/>
    <s v="《Word办公高手应用案例》"/>
    <m/>
    <s v="徐志晨"/>
    <n v="7"/>
  </r>
  <r>
    <s v="BY-08196"/>
    <x v="144"/>
    <n v="7"/>
    <x v="0"/>
    <s v="《SharePoint Server安装、部署与开发》"/>
    <m/>
    <s v="关天胜"/>
    <n v="12"/>
  </r>
  <r>
    <s v="BY-08197"/>
    <x v="145"/>
    <n v="7"/>
    <x v="0"/>
    <s v="《Word办公高手应用案例》"/>
    <m/>
    <s v="边金双"/>
    <n v="30"/>
  </r>
  <r>
    <s v="BY-08198"/>
    <x v="145"/>
    <n v="7"/>
    <x v="1"/>
    <s v="《Outlook电子邮件应用技巧》"/>
    <m/>
    <s v="方嘉康"/>
    <n v="33"/>
  </r>
  <r>
    <s v="BY-08199"/>
    <x v="146"/>
    <n v="7"/>
    <x v="2"/>
    <s v="《Excel办公高手应用案例》"/>
    <m/>
    <s v="邹佳楠"/>
    <n v="32"/>
  </r>
  <r>
    <s v="BY-08200"/>
    <x v="147"/>
    <n v="7"/>
    <x v="0"/>
    <s v="《PowerPoint办公高手应用案例》"/>
    <m/>
    <s v="关天胜"/>
    <n v="31"/>
  </r>
  <r>
    <s v="BY-08201"/>
    <x v="148"/>
    <n v="7"/>
    <x v="2"/>
    <s v="《Office商务办公好帮手》"/>
    <m/>
    <s v="余雅丽"/>
    <n v="33"/>
  </r>
  <r>
    <s v="BY-08202"/>
    <x v="149"/>
    <n v="7"/>
    <x v="1"/>
    <s v="《OneNote万用电子笔记本》"/>
    <m/>
    <s v="黄雅玲"/>
    <n v="25"/>
  </r>
  <r>
    <s v="BY-08203"/>
    <x v="150"/>
    <n v="7"/>
    <x v="2"/>
    <s v="《Outlook电子邮件应用技巧》"/>
    <m/>
    <s v="杨国强"/>
    <n v="36"/>
  </r>
  <r>
    <s v="BY-08204"/>
    <x v="150"/>
    <n v="7"/>
    <x v="1"/>
    <s v="《PowerPoint办公高手应用案例》"/>
    <m/>
    <s v="黎浩然"/>
    <n v="36"/>
  </r>
  <r>
    <s v="BY-08205"/>
    <x v="151"/>
    <n v="8"/>
    <x v="1"/>
    <s v="《Exchange Server安装、部署与开发》"/>
    <m/>
    <s v="张燕子"/>
    <n v="20"/>
  </r>
  <r>
    <s v="BY-08206"/>
    <x v="152"/>
    <n v="8"/>
    <x v="1"/>
    <s v="《Excel办公高手应用案例》"/>
    <m/>
    <s v="王雅林"/>
    <n v="20"/>
  </r>
  <r>
    <s v="BY-08207"/>
    <x v="153"/>
    <n v="8"/>
    <x v="1"/>
    <s v="《Excel办公高手应用案例》"/>
    <m/>
    <s v="林晓晨"/>
    <n v="48"/>
  </r>
  <r>
    <s v="BY-08208"/>
    <x v="154"/>
    <n v="8"/>
    <x v="1"/>
    <s v="《Excel办公高手应用案例》"/>
    <m/>
    <s v="黎浩然"/>
    <n v="27"/>
  </r>
  <r>
    <s v="BY-08209"/>
    <x v="155"/>
    <n v="8"/>
    <x v="1"/>
    <s v="《Word办公高手应用案例》"/>
    <m/>
    <s v="黄雅玲"/>
    <n v="7"/>
  </r>
  <r>
    <s v="BY-08210"/>
    <x v="155"/>
    <n v="8"/>
    <x v="1"/>
    <s v="《Exchange Server安装、部署与开发》"/>
    <m/>
    <s v="王雅林"/>
    <n v="50"/>
  </r>
  <r>
    <s v="BY-08211"/>
    <x v="156"/>
    <n v="8"/>
    <x v="2"/>
    <s v="《PowerPoint办公高手应用案例》"/>
    <m/>
    <s v="谢丽秋"/>
    <n v="30"/>
  </r>
  <r>
    <s v="BY-08212"/>
    <x v="157"/>
    <n v="8"/>
    <x v="0"/>
    <s v="《Word办公高手应用案例》"/>
    <m/>
    <s v="张哲宇"/>
    <n v="29"/>
  </r>
  <r>
    <s v="BY-08213"/>
    <x v="158"/>
    <n v="8"/>
    <x v="2"/>
    <s v="《Office商务办公好帮手》"/>
    <m/>
    <s v="徐志晨"/>
    <n v="40"/>
  </r>
  <r>
    <s v="BY-08214"/>
    <x v="159"/>
    <n v="8"/>
    <x v="0"/>
    <s v="《Office商务办公好帮手》"/>
    <m/>
    <s v="刘露露"/>
    <n v="45"/>
  </r>
  <r>
    <s v="BY-08215"/>
    <x v="159"/>
    <n v="8"/>
    <x v="2"/>
    <s v="《Word办公高手应用案例》"/>
    <m/>
    <s v="余雅丽"/>
    <n v="35"/>
  </r>
  <r>
    <s v="BY-08216"/>
    <x v="160"/>
    <n v="8"/>
    <x v="0"/>
    <s v="《Excel办公高手应用案例》"/>
    <m/>
    <s v="李晓梅"/>
    <n v="15"/>
  </r>
  <r>
    <s v="BY-08217"/>
    <x v="160"/>
    <n v="8"/>
    <x v="1"/>
    <s v="《PowerPoint办公高手应用案例》"/>
    <m/>
    <s v="张燕子"/>
    <n v="40"/>
  </r>
  <r>
    <s v="BY-08218"/>
    <x v="161"/>
    <n v="8"/>
    <x v="0"/>
    <s v="《OneNote万用电子笔记本》"/>
    <m/>
    <s v="关天胜"/>
    <n v="26"/>
  </r>
  <r>
    <s v="BY-08219"/>
    <x v="161"/>
    <n v="8"/>
    <x v="0"/>
    <s v="《OneNote万用电子笔记本》"/>
    <m/>
    <s v="张哲宇"/>
    <n v="17"/>
  </r>
  <r>
    <s v="BY-08220"/>
    <x v="162"/>
    <n v="8"/>
    <x v="0"/>
    <s v="《Exchange Server安装、部署与开发》"/>
    <m/>
    <s v="边金双"/>
    <n v="28"/>
  </r>
  <r>
    <s v="BY-08221"/>
    <x v="163"/>
    <n v="8"/>
    <x v="2"/>
    <s v="《Outlook电子邮件应用技巧》"/>
    <m/>
    <s v="邹佳楠"/>
    <n v="50"/>
  </r>
  <r>
    <s v="BY-08222"/>
    <x v="164"/>
    <n v="8"/>
    <x v="2"/>
    <s v="《PowerPoint办公高手应用案例》"/>
    <m/>
    <s v="赵琳艳"/>
    <n v="48"/>
  </r>
  <r>
    <s v="BY-08223"/>
    <x v="164"/>
    <n v="8"/>
    <x v="0"/>
    <s v="《Outlook电子邮件应用技巧》"/>
    <m/>
    <s v="孟天祥"/>
    <n v="36"/>
  </r>
  <r>
    <s v="BY-08224"/>
    <x v="165"/>
    <n v="8"/>
    <x v="2"/>
    <s v="《Excel办公高手应用案例》"/>
    <m/>
    <s v="杨国强"/>
    <n v="46"/>
  </r>
  <r>
    <s v="BY-08225"/>
    <x v="166"/>
    <n v="8"/>
    <x v="2"/>
    <s v="《PowerPoint办公高手应用案例》"/>
    <m/>
    <s v="赵琳艳"/>
    <n v="45"/>
  </r>
  <r>
    <s v="BY-08226"/>
    <x v="167"/>
    <n v="8"/>
    <x v="1"/>
    <s v="《Excel办公高手应用案例》"/>
    <m/>
    <s v="刘长辉"/>
    <n v="18"/>
  </r>
  <r>
    <s v="BY-08227"/>
    <x v="167"/>
    <n v="8"/>
    <x v="2"/>
    <s v="《Word办公高手应用案例》"/>
    <m/>
    <s v="徐亚楠"/>
    <n v="27"/>
  </r>
  <r>
    <s v="BY-08228"/>
    <x v="168"/>
    <n v="8"/>
    <x v="2"/>
    <s v="《PowerPoint办公高手应用案例》"/>
    <m/>
    <s v="谢丽秋"/>
    <n v="24"/>
  </r>
  <r>
    <s v="BY-08229"/>
    <x v="169"/>
    <n v="8"/>
    <x v="1"/>
    <s v="《Word办公高手应用案例》"/>
    <m/>
    <s v="黎浩然"/>
    <n v="26"/>
  </r>
  <r>
    <s v="BY-08230"/>
    <x v="169"/>
    <n v="8"/>
    <x v="0"/>
    <s v="《Excel办公高手应用案例》"/>
    <m/>
    <s v="关天胜"/>
    <n v="36"/>
  </r>
  <r>
    <s v="BY-08231"/>
    <x v="170"/>
    <n v="8"/>
    <x v="1"/>
    <s v="《Office商务办公好帮手》"/>
    <m/>
    <s v="陈祥通"/>
    <n v="42"/>
  </r>
  <r>
    <s v="BY-08232"/>
    <x v="171"/>
    <n v="9"/>
    <x v="2"/>
    <s v="《PowerPoint办公高手应用案例》"/>
    <m/>
    <s v="邹佳楠"/>
    <n v="11"/>
  </r>
  <r>
    <s v="BY-08233"/>
    <x v="172"/>
    <n v="9"/>
    <x v="0"/>
    <s v="《SharePoint Server安装、部署与开发》"/>
    <m/>
    <s v="王海德"/>
    <n v="45"/>
  </r>
  <r>
    <s v="BY-08234"/>
    <x v="172"/>
    <n v="9"/>
    <x v="2"/>
    <s v="《PowerPoint办公高手应用案例》"/>
    <m/>
    <s v="余雅丽"/>
    <n v="11"/>
  </r>
  <r>
    <s v="BY-08235"/>
    <x v="173"/>
    <n v="9"/>
    <x v="2"/>
    <s v="《Outlook电子邮件应用技巧》"/>
    <m/>
    <s v="杨国强"/>
    <n v="46"/>
  </r>
  <r>
    <s v="BY-08236"/>
    <x v="174"/>
    <n v="9"/>
    <x v="0"/>
    <s v="《OneNote万用电子笔记本》"/>
    <m/>
    <s v="唐小姐"/>
    <n v="43"/>
  </r>
  <r>
    <s v="BY-08237"/>
    <x v="174"/>
    <n v="9"/>
    <x v="2"/>
    <s v="《Office商务办公好帮手》"/>
    <m/>
    <s v="徐志晨"/>
    <n v="48"/>
  </r>
  <r>
    <s v="BY-08238"/>
    <x v="175"/>
    <n v="9"/>
    <x v="0"/>
    <s v="《Exchange Server安装、部署与开发》"/>
    <m/>
    <s v="钱顺卓"/>
    <n v="25"/>
  </r>
  <r>
    <s v="BY-08239"/>
    <x v="176"/>
    <n v="9"/>
    <x v="0"/>
    <s v="《Outlook电子邮件应用技巧》"/>
    <m/>
    <s v="孟天祥"/>
    <n v="42"/>
  </r>
  <r>
    <s v="BY-08240"/>
    <x v="177"/>
    <n v="9"/>
    <x v="0"/>
    <s v="《Word办公高手应用案例》"/>
    <m/>
    <s v="刘露露"/>
    <n v="49"/>
  </r>
  <r>
    <s v="BY-08241"/>
    <x v="177"/>
    <n v="9"/>
    <x v="2"/>
    <s v="《Word办公高手应用案例》"/>
    <m/>
    <s v="王欣荣"/>
    <n v="41"/>
  </r>
  <r>
    <s v="BY-08242"/>
    <x v="178"/>
    <n v="9"/>
    <x v="2"/>
    <s v="《Word办公高手应用案例》"/>
    <m/>
    <s v="李雅洁"/>
    <n v="26"/>
  </r>
  <r>
    <s v="BY-08243"/>
    <x v="179"/>
    <n v="9"/>
    <x v="2"/>
    <s v="《Word办公高手应用案例》"/>
    <m/>
    <s v="邹佳楠"/>
    <n v="25"/>
  </r>
  <r>
    <s v="BY-08244"/>
    <x v="180"/>
    <n v="9"/>
    <x v="2"/>
    <s v="《Excel办公高手应用案例》"/>
    <m/>
    <s v="赵琳艳"/>
    <n v="21"/>
  </r>
  <r>
    <s v="BY-08245"/>
    <x v="180"/>
    <n v="9"/>
    <x v="2"/>
    <s v="《PowerPoint办公高手应用案例》"/>
    <m/>
    <s v="徐亚楠"/>
    <n v="49"/>
  </r>
  <r>
    <s v="BY-08246"/>
    <x v="181"/>
    <n v="9"/>
    <x v="2"/>
    <s v="《Word办公高手应用案例》"/>
    <m/>
    <s v="余雅丽"/>
    <n v="4"/>
  </r>
  <r>
    <s v="BY-08247"/>
    <x v="182"/>
    <n v="9"/>
    <x v="1"/>
    <s v="《Word办公高手应用案例》"/>
    <m/>
    <s v="方嘉康"/>
    <n v="40"/>
  </r>
  <r>
    <s v="BY-08248"/>
    <x v="183"/>
    <n v="9"/>
    <x v="1"/>
    <s v="《Exchange Server安装、部署与开发》"/>
    <m/>
    <s v="陈祥通"/>
    <n v="31"/>
  </r>
  <r>
    <s v="BY-08249"/>
    <x v="184"/>
    <n v="9"/>
    <x v="1"/>
    <s v="《Word办公高手应用案例》"/>
    <m/>
    <s v="张燕子"/>
    <n v="37"/>
  </r>
  <r>
    <s v="BY-08250"/>
    <x v="184"/>
    <n v="9"/>
    <x v="0"/>
    <s v="《Excel办公高手应用案例》"/>
    <m/>
    <s v="唐小姐"/>
    <n v="47"/>
  </r>
  <r>
    <s v="BY-08251"/>
    <x v="185"/>
    <n v="9"/>
    <x v="1"/>
    <s v="《Word办公高手应用案例》"/>
    <m/>
    <s v="王雅林"/>
    <n v="17"/>
  </r>
  <r>
    <s v="BY-08252"/>
    <x v="186"/>
    <n v="9"/>
    <x v="1"/>
    <s v="《Word办公高手应用案例》"/>
    <m/>
    <s v="王天宇"/>
    <n v="2"/>
  </r>
  <r>
    <s v="BY-08253"/>
    <x v="187"/>
    <n v="9"/>
    <x v="0"/>
    <s v="《PowerPoint办公高手应用案例》"/>
    <m/>
    <s v="刘露露"/>
    <n v="31"/>
  </r>
  <r>
    <s v="BY-08254"/>
    <x v="188"/>
    <n v="9"/>
    <x v="1"/>
    <s v="《Exchange Server安装、部署与开发》"/>
    <m/>
    <s v="黄雅玲"/>
    <n v="50"/>
  </r>
  <r>
    <s v="BY-08255"/>
    <x v="188"/>
    <n v="9"/>
    <x v="2"/>
    <s v="《Outlook电子邮件应用技巧》"/>
    <m/>
    <s v="谢丽秋"/>
    <n v="43"/>
  </r>
  <r>
    <s v="BY-08256"/>
    <x v="189"/>
    <n v="9"/>
    <x v="1"/>
    <s v="《Word办公高手应用案例》"/>
    <m/>
    <s v="方文成"/>
    <n v="10"/>
  </r>
  <r>
    <s v="BY-08257"/>
    <x v="190"/>
    <n v="9"/>
    <x v="1"/>
    <s v="《OneNote万用电子笔记本》"/>
    <m/>
    <s v="方嘉康"/>
    <n v="4"/>
  </r>
  <r>
    <s v="BY-08258"/>
    <x v="190"/>
    <n v="9"/>
    <x v="2"/>
    <s v="《Office商务办公好帮手》"/>
    <m/>
    <s v="王欣荣"/>
    <n v="42"/>
  </r>
  <r>
    <s v="BY-08259"/>
    <x v="191"/>
    <n v="9"/>
    <x v="1"/>
    <s v="《PowerPoint办公高手应用案例》"/>
    <m/>
    <s v="王天宇"/>
    <n v="25"/>
  </r>
  <r>
    <s v="BY-08260"/>
    <x v="192"/>
    <n v="9"/>
    <x v="0"/>
    <s v="《Word办公高手应用案例》"/>
    <m/>
    <s v="唐小姐"/>
    <n v="35"/>
  </r>
  <r>
    <s v="BY-08261"/>
    <x v="193"/>
    <n v="10"/>
    <x v="0"/>
    <s v="《PowerPoint办公高手应用案例》"/>
    <m/>
    <s v="钱顺卓"/>
    <n v="35"/>
  </r>
  <r>
    <s v="BY-08262"/>
    <x v="194"/>
    <n v="10"/>
    <x v="0"/>
    <s v="《Word办公高手应用案例》"/>
    <m/>
    <s v="刘露露"/>
    <n v="23"/>
  </r>
  <r>
    <s v="BY-08263"/>
    <x v="195"/>
    <n v="10"/>
    <x v="0"/>
    <s v="《Excel办公高手应用案例》"/>
    <m/>
    <s v="关天胜"/>
    <n v="28"/>
  </r>
  <r>
    <s v="BY-08264"/>
    <x v="196"/>
    <n v="10"/>
    <x v="0"/>
    <s v="《OneNote万用电子笔记本》"/>
    <m/>
    <s v="边金双"/>
    <n v="28"/>
  </r>
  <r>
    <s v="BY-08265"/>
    <x v="197"/>
    <n v="10"/>
    <x v="0"/>
    <s v="《Excel办公高手应用案例》"/>
    <m/>
    <s v="张哲宇"/>
    <n v="42"/>
  </r>
  <r>
    <s v="BY-08266"/>
    <x v="198"/>
    <n v="10"/>
    <x v="2"/>
    <s v="《Excel办公高手应用案例》"/>
    <m/>
    <s v="赵琳艳"/>
    <n v="15"/>
  </r>
  <r>
    <s v="BY-08267"/>
    <x v="199"/>
    <n v="10"/>
    <x v="0"/>
    <s v="《PowerPoint办公高手应用案例》"/>
    <m/>
    <s v="王崇江"/>
    <n v="26"/>
  </r>
  <r>
    <s v="BY-08268"/>
    <x v="200"/>
    <n v="10"/>
    <x v="2"/>
    <s v="《Outlook电子邮件应用技巧》"/>
    <m/>
    <s v="杨国强"/>
    <n v="26"/>
  </r>
  <r>
    <s v="BY-08269"/>
    <x v="200"/>
    <n v="10"/>
    <x v="0"/>
    <s v="《PowerPoint办公高手应用案例》"/>
    <m/>
    <s v="刘露露"/>
    <n v="32"/>
  </r>
  <r>
    <s v="BY-08270"/>
    <x v="201"/>
    <n v="10"/>
    <x v="0"/>
    <s v="《Excel办公高手应用案例》"/>
    <m/>
    <s v="王海德"/>
    <n v="30"/>
  </r>
  <r>
    <s v="BY-08271"/>
    <x v="202"/>
    <n v="10"/>
    <x v="0"/>
    <s v="《Excel办公高手应用案例》"/>
    <m/>
    <s v="孟天祥"/>
    <n v="10"/>
  </r>
  <r>
    <s v="BY-08272"/>
    <x v="203"/>
    <n v="10"/>
    <x v="0"/>
    <s v="《Outlook电子邮件应用技巧》"/>
    <m/>
    <s v="关天胜"/>
    <n v="35"/>
  </r>
  <r>
    <s v="BY-08273"/>
    <x v="204"/>
    <n v="10"/>
    <x v="0"/>
    <s v="《Exchange Server安装、部署与开发》"/>
    <m/>
    <s v="边金双"/>
    <n v="36"/>
  </r>
  <r>
    <s v="BY-08274"/>
    <x v="205"/>
    <n v="10"/>
    <x v="2"/>
    <s v="《Office商务办公好帮手》"/>
    <m/>
    <s v="余雅丽"/>
    <n v="25"/>
  </r>
  <r>
    <s v="BY-08275"/>
    <x v="206"/>
    <n v="10"/>
    <x v="0"/>
    <s v="《Excel办公高手应用案例》"/>
    <m/>
    <s v="关天胜"/>
    <n v="23"/>
  </r>
  <r>
    <s v="BY-08276"/>
    <x v="206"/>
    <n v="10"/>
    <x v="0"/>
    <s v="《OneNote万用电子笔记本》"/>
    <m/>
    <s v="钱顺卓"/>
    <n v="12"/>
  </r>
  <r>
    <s v="BY-08277"/>
    <x v="207"/>
    <n v="10"/>
    <x v="0"/>
    <s v="《PowerPoint办公高手应用案例》"/>
    <m/>
    <s v="李晓梅"/>
    <n v="24"/>
  </r>
  <r>
    <s v="BY-08278"/>
    <x v="208"/>
    <n v="10"/>
    <x v="2"/>
    <s v="《Office商务办公好帮手》"/>
    <m/>
    <s v="邹佳楠"/>
    <n v="42"/>
  </r>
  <r>
    <s v="BY-08279"/>
    <x v="209"/>
    <n v="10"/>
    <x v="0"/>
    <s v="《Word办公高手应用案例》"/>
    <m/>
    <s v="关天胜"/>
    <n v="40"/>
  </r>
  <r>
    <s v="BY-08280"/>
    <x v="210"/>
    <n v="10"/>
    <x v="2"/>
    <s v="《OneNote万用电子笔记本》"/>
    <m/>
    <s v="赵琳艳"/>
    <n v="46"/>
  </r>
  <r>
    <s v="BY-08281"/>
    <x v="211"/>
    <n v="10"/>
    <x v="0"/>
    <s v="《Outlook电子邮件应用技巧》"/>
    <m/>
    <s v="唐小姐"/>
    <n v="46"/>
  </r>
  <r>
    <s v="BY-08282"/>
    <x v="211"/>
    <n v="10"/>
    <x v="2"/>
    <s v="《SharePoint Server安装、部署与开发》"/>
    <m/>
    <s v="余雅丽"/>
    <n v="35"/>
  </r>
  <r>
    <s v="BY-08283"/>
    <x v="212"/>
    <n v="10"/>
    <x v="1"/>
    <s v="《PowerPoint办公高手应用案例》"/>
    <m/>
    <s v="王雅林"/>
    <n v="36"/>
  </r>
  <r>
    <s v="BY-08284"/>
    <x v="213"/>
    <n v="10"/>
    <x v="0"/>
    <s v="《Word办公高手应用案例》"/>
    <m/>
    <s v="孟天祥"/>
    <n v="42"/>
  </r>
  <r>
    <s v="BY-08285"/>
    <x v="214"/>
    <n v="10"/>
    <x v="1"/>
    <s v="《Exchange Server安装、部署与开发》"/>
    <m/>
    <s v="刘长辉"/>
    <n v="13"/>
  </r>
  <r>
    <s v="BY-08286"/>
    <x v="215"/>
    <n v="10"/>
    <x v="1"/>
    <s v="《Office商务办公好帮手》"/>
    <m/>
    <s v="林晓晨"/>
    <n v="49"/>
  </r>
  <r>
    <s v="BY-08287"/>
    <x v="216"/>
    <n v="10"/>
    <x v="0"/>
    <s v="《Exchange Server安装、部署与开发》"/>
    <m/>
    <s v="李晓梅"/>
    <n v="41"/>
  </r>
  <r>
    <s v="BY-08288"/>
    <x v="217"/>
    <n v="11"/>
    <x v="0"/>
    <s v="《Excel办公高手应用案例》"/>
    <m/>
    <s v="关天胜"/>
    <n v="24"/>
  </r>
  <r>
    <s v="BY-08289"/>
    <x v="218"/>
    <n v="11"/>
    <x v="2"/>
    <s v="《Outlook电子邮件应用技巧》"/>
    <m/>
    <s v="余雅丽"/>
    <n v="15"/>
  </r>
  <r>
    <s v="BY-08290"/>
    <x v="219"/>
    <n v="11"/>
    <x v="1"/>
    <s v="《Office商务办公好帮手》"/>
    <m/>
    <s v="方文成"/>
    <n v="45"/>
  </r>
  <r>
    <s v="BY-08291"/>
    <x v="220"/>
    <n v="11"/>
    <x v="0"/>
    <s v="《Outlook电子邮件应用技巧》"/>
    <m/>
    <s v="王崇江"/>
    <n v="29"/>
  </r>
  <r>
    <s v="BY-08292"/>
    <x v="220"/>
    <n v="11"/>
    <x v="2"/>
    <s v="《PowerPoint办公高手应用案例》"/>
    <m/>
    <s v="余雅丽"/>
    <n v="49"/>
  </r>
  <r>
    <s v="BY-08293"/>
    <x v="221"/>
    <n v="11"/>
    <x v="0"/>
    <s v="《Exchange Server安装、部署与开发》"/>
    <m/>
    <s v="唐小姐"/>
    <n v="6"/>
  </r>
  <r>
    <s v="BY-08294"/>
    <x v="221"/>
    <n v="11"/>
    <x v="2"/>
    <s v="《PowerPoint办公高手应用案例》"/>
    <m/>
    <s v="杨国强"/>
    <n v="12"/>
  </r>
  <r>
    <s v="BY-08295"/>
    <x v="222"/>
    <n v="11"/>
    <x v="0"/>
    <s v="《Office商务办公好帮手》"/>
    <m/>
    <s v="钱顺卓"/>
    <n v="28"/>
  </r>
  <r>
    <s v="BY-08296"/>
    <x v="223"/>
    <n v="11"/>
    <x v="0"/>
    <s v="《OneNote万用电子笔记本》"/>
    <m/>
    <s v="刘露露"/>
    <n v="36"/>
  </r>
  <r>
    <s v="BY-08297"/>
    <x v="224"/>
    <n v="11"/>
    <x v="1"/>
    <s v="《PowerPoint办公高手应用案例》"/>
    <m/>
    <s v="王雅林"/>
    <n v="12"/>
  </r>
  <r>
    <s v="BY-08298"/>
    <x v="225"/>
    <n v="11"/>
    <x v="0"/>
    <s v="《Excel办公高手应用案例》"/>
    <m/>
    <s v="李晓梅"/>
    <n v="27"/>
  </r>
  <r>
    <s v="BY-08299"/>
    <x v="225"/>
    <n v="11"/>
    <x v="1"/>
    <s v="《PowerPoint办公高手应用案例》"/>
    <m/>
    <s v="王天宇"/>
    <n v="2"/>
  </r>
  <r>
    <s v="BY-08300"/>
    <x v="226"/>
    <n v="11"/>
    <x v="0"/>
    <s v="《Word办公高手应用案例》"/>
    <m/>
    <s v="关天胜"/>
    <n v="35"/>
  </r>
  <r>
    <s v="BY-08301"/>
    <x v="226"/>
    <n v="11"/>
    <x v="1"/>
    <s v="《Word办公高手应用案例》"/>
    <m/>
    <s v="黎浩然"/>
    <n v="21"/>
  </r>
  <r>
    <s v="BY-08302"/>
    <x v="227"/>
    <n v="11"/>
    <x v="2"/>
    <s v="《SharePoint Server安装、部署与开发》"/>
    <m/>
    <s v="赵琳艳"/>
    <n v="34"/>
  </r>
  <r>
    <s v="BY-08303"/>
    <x v="227"/>
    <n v="11"/>
    <x v="0"/>
    <s v="《Office商务办公好帮手》"/>
    <m/>
    <s v="刘露露"/>
    <n v="7"/>
  </r>
  <r>
    <s v="BY-08304"/>
    <x v="228"/>
    <n v="11"/>
    <x v="0"/>
    <s v="《PowerPoint办公高手应用案例》"/>
    <m/>
    <s v="李晓梅"/>
    <n v="16"/>
  </r>
  <r>
    <s v="BY-08305"/>
    <x v="229"/>
    <n v="11"/>
    <x v="2"/>
    <s v="《PowerPoint办公高手应用案例》"/>
    <m/>
    <s v="余雅丽"/>
    <n v="5"/>
  </r>
  <r>
    <s v="BY-08306"/>
    <x v="229"/>
    <n v="11"/>
    <x v="0"/>
    <s v="《Outlook电子邮件应用技巧》"/>
    <m/>
    <s v="关天胜"/>
    <n v="25"/>
  </r>
  <r>
    <s v="BY-08307"/>
    <x v="230"/>
    <n v="11"/>
    <x v="2"/>
    <s v="《Excel办公高手应用案例》"/>
    <m/>
    <s v="杨国强"/>
    <n v="41"/>
  </r>
  <r>
    <s v="BY-08308"/>
    <x v="231"/>
    <n v="11"/>
    <x v="1"/>
    <s v="《Excel办公高手应用案例》"/>
    <m/>
    <s v="王雅林"/>
    <n v="20"/>
  </r>
  <r>
    <s v="BY-08309"/>
    <x v="231"/>
    <n v="11"/>
    <x v="1"/>
    <s v="《Excel办公高手应用案例》"/>
    <m/>
    <s v="方嘉康"/>
    <n v="48"/>
  </r>
  <r>
    <s v="BY-08310"/>
    <x v="231"/>
    <n v="11"/>
    <x v="2"/>
    <s v="《Excel办公高手应用案例》"/>
    <m/>
    <s v="赵琳艳"/>
    <n v="7"/>
  </r>
  <r>
    <s v="BY-08311"/>
    <x v="232"/>
    <n v="11"/>
    <x v="1"/>
    <s v="《Word办公高手应用案例》"/>
    <m/>
    <s v="陈祥通"/>
    <n v="18"/>
  </r>
  <r>
    <s v="BY-08312"/>
    <x v="233"/>
    <n v="11"/>
    <x v="2"/>
    <s v="《PowerPoint办公高手应用案例》"/>
    <m/>
    <s v="杨国强"/>
    <n v="29"/>
  </r>
  <r>
    <s v="BY-08313"/>
    <x v="234"/>
    <n v="11"/>
    <x v="0"/>
    <s v="《Office商务办公好帮手》"/>
    <m/>
    <s v="钱顺卓"/>
    <n v="9"/>
  </r>
  <r>
    <s v="BY-08314"/>
    <x v="235"/>
    <n v="11"/>
    <x v="0"/>
    <s v="《Excel办公高手应用案例》"/>
    <m/>
    <s v="李晓梅"/>
    <n v="38"/>
  </r>
  <r>
    <s v="BY-08315"/>
    <x v="236"/>
    <n v="11"/>
    <x v="0"/>
    <s v="《Outlook电子邮件应用技巧》"/>
    <m/>
    <s v="关天胜"/>
    <n v="9"/>
  </r>
  <r>
    <s v="BY-08316"/>
    <x v="236"/>
    <n v="11"/>
    <x v="1"/>
    <s v="《OneNote万用电子笔记本》"/>
    <m/>
    <s v="刘长辉"/>
    <n v="37"/>
  </r>
  <r>
    <s v="BY-08317"/>
    <x v="237"/>
    <n v="12"/>
    <x v="2"/>
    <s v="《OneNote万用电子笔记本》"/>
    <m/>
    <s v="赵琳艳"/>
    <n v="6"/>
  </r>
  <r>
    <s v="BY-08318"/>
    <x v="238"/>
    <n v="12"/>
    <x v="1"/>
    <s v="《SharePoint Server安装、部署与开发》"/>
    <m/>
    <s v="林晓晨"/>
    <n v="27"/>
  </r>
  <r>
    <s v="BY-08319"/>
    <x v="239"/>
    <n v="12"/>
    <x v="2"/>
    <s v="《SharePoint Server安装、部署与开发》"/>
    <m/>
    <s v="余雅丽"/>
    <n v="12"/>
  </r>
  <r>
    <s v="BY-08320"/>
    <x v="239"/>
    <n v="12"/>
    <x v="1"/>
    <s v="《Office商务办公好帮手》"/>
    <m/>
    <s v="黎浩然"/>
    <n v="32"/>
  </r>
  <r>
    <s v="BY-08321"/>
    <x v="240"/>
    <n v="12"/>
    <x v="1"/>
    <s v="《Office商务办公好帮手》"/>
    <m/>
    <s v="王雅林"/>
    <n v="49"/>
  </r>
  <r>
    <s v="BY-08322"/>
    <x v="240"/>
    <n v="12"/>
    <x v="0"/>
    <s v="《Exchange Server安装、部署与开发》"/>
    <m/>
    <s v="边金双"/>
    <n v="42"/>
  </r>
  <r>
    <s v="BY-08323"/>
    <x v="241"/>
    <n v="12"/>
    <x v="1"/>
    <s v="《Exchange Server安装、部署与开发》"/>
    <m/>
    <s v="方文成"/>
    <n v="41"/>
  </r>
  <r>
    <s v="BY-08324"/>
    <x v="241"/>
    <n v="12"/>
    <x v="2"/>
    <s v="《PowerPoint办公高手应用案例》"/>
    <m/>
    <s v="邹佳楠"/>
    <n v="44"/>
  </r>
  <r>
    <s v="BY-08325"/>
    <x v="242"/>
    <n v="12"/>
    <x v="1"/>
    <s v="《PowerPoint办公高手应用案例》"/>
    <m/>
    <s v="方嘉康"/>
    <n v="50"/>
  </r>
  <r>
    <s v="BY-08326"/>
    <x v="243"/>
    <n v="12"/>
    <x v="2"/>
    <s v="《SharePoint Server安装、部署与开发》"/>
    <m/>
    <s v="杨国强"/>
    <n v="33"/>
  </r>
  <r>
    <s v="BY-08327"/>
    <x v="244"/>
    <n v="12"/>
    <x v="0"/>
    <s v="《Excel办公高手应用案例》"/>
    <m/>
    <s v="王崇江"/>
    <n v="25"/>
  </r>
  <r>
    <s v="BY-08328"/>
    <x v="244"/>
    <n v="12"/>
    <x v="2"/>
    <s v="《Outlook电子邮件应用技巧》"/>
    <m/>
    <s v="徐志晨"/>
    <n v="5"/>
  </r>
  <r>
    <s v="BY-08329"/>
    <x v="245"/>
    <n v="12"/>
    <x v="0"/>
    <s v="《Outlook电子邮件应用技巧》"/>
    <m/>
    <s v="唐小姐"/>
    <n v="40"/>
  </r>
  <r>
    <s v="BY-08330"/>
    <x v="246"/>
    <n v="12"/>
    <x v="2"/>
    <s v="《Excel办公高手应用案例》"/>
    <m/>
    <s v="谢丽秋"/>
    <n v="24"/>
  </r>
  <r>
    <s v="BY-08331"/>
    <x v="247"/>
    <n v="12"/>
    <x v="0"/>
    <s v="《Excel办公高手应用案例》"/>
    <m/>
    <s v="关天胜"/>
    <n v="48"/>
  </r>
  <r>
    <s v="BY-08332"/>
    <x v="247"/>
    <n v="12"/>
    <x v="2"/>
    <s v="《SharePoint Server安装、部署与开发》"/>
    <m/>
    <s v="王欣荣"/>
    <n v="32"/>
  </r>
  <r>
    <s v="BY-08333"/>
    <x v="248"/>
    <n v="12"/>
    <x v="0"/>
    <s v="《Excel办公高手应用案例》"/>
    <m/>
    <s v="边金双"/>
    <n v="40"/>
  </r>
  <r>
    <s v="BY-08334"/>
    <x v="249"/>
    <n v="12"/>
    <x v="2"/>
    <s v="《Exchange Server安装、部署与开发》"/>
    <m/>
    <s v="徐志晨"/>
    <n v="11"/>
  </r>
  <r>
    <s v="BY-08335"/>
    <x v="250"/>
    <n v="12"/>
    <x v="2"/>
    <s v="《PowerPoint办公高手应用案例》"/>
    <m/>
    <s v="赵琳艳"/>
    <n v="35"/>
  </r>
  <r>
    <s v="BY-08336"/>
    <x v="251"/>
    <n v="12"/>
    <x v="1"/>
    <s v="《SharePoint Server安装、部署与开发》"/>
    <m/>
    <s v="方嘉康"/>
    <n v="16"/>
  </r>
  <r>
    <s v="BY-08337"/>
    <x v="252"/>
    <n v="12"/>
    <x v="1"/>
    <s v="《Excel办公高手应用案例》"/>
    <m/>
    <s v="张燕子"/>
    <n v="41"/>
  </r>
  <r>
    <s v="BY-08338"/>
    <x v="252"/>
    <n v="12"/>
    <x v="1"/>
    <s v="《Office商务办公好帮手》"/>
    <m/>
    <s v="陈祥通"/>
    <n v="16"/>
  </r>
  <r>
    <s v="BY-08339"/>
    <x v="253"/>
    <n v="12"/>
    <x v="2"/>
    <s v="《SharePoint Server安装、部署与开发》"/>
    <m/>
    <s v="赵琳艳"/>
    <n v="23"/>
  </r>
  <r>
    <s v="BY-08340"/>
    <x v="254"/>
    <n v="12"/>
    <x v="1"/>
    <s v="《Excel办公高手应用案例》"/>
    <m/>
    <s v="王天宇"/>
    <n v="5"/>
  </r>
  <r>
    <s v="BY-08341"/>
    <x v="255"/>
    <n v="12"/>
    <x v="1"/>
    <s v="《Excel办公高手应用案例》"/>
    <m/>
    <s v="黎浩然"/>
    <n v="11"/>
  </r>
  <r>
    <s v="BY-08342"/>
    <x v="255"/>
    <n v="12"/>
    <x v="2"/>
    <s v="《OneNote万用电子笔记本》"/>
    <m/>
    <s v="杨国强"/>
    <n v="20"/>
  </r>
  <r>
    <s v="BY-08343"/>
    <x v="256"/>
    <n v="12"/>
    <x v="1"/>
    <s v="《SharePoint Server安装、部署与开发》"/>
    <m/>
    <s v="黄雅玲"/>
    <n v="25"/>
  </r>
  <r>
    <s v="BY-08344"/>
    <x v="257"/>
    <n v="12"/>
    <x v="1"/>
    <s v="《Word办公高手应用案例》"/>
    <m/>
    <s v="方文成"/>
    <n v="25"/>
  </r>
  <r>
    <s v="BY-08345"/>
    <x v="257"/>
    <n v="12"/>
    <x v="1"/>
    <s v="《SharePoint Server安装、部署与开发》"/>
    <m/>
    <s v="王雅林"/>
    <n v="2"/>
  </r>
  <r>
    <s v="BY-08346"/>
    <x v="258"/>
    <n v="12"/>
    <x v="0"/>
    <s v="《Excel办公高手应用案例》"/>
    <m/>
    <s v="张哲宇"/>
    <n v="1"/>
  </r>
  <r>
    <s v="BY-08347"/>
    <x v="259"/>
    <n v="12"/>
    <x v="1"/>
    <s v="《Outlook电子邮件应用技巧》"/>
    <m/>
    <s v="王天宇"/>
    <n v="44"/>
  </r>
  <r>
    <s v="BY-08348"/>
    <x v="260"/>
    <n v="1"/>
    <x v="0"/>
    <s v="《Office商务办公好帮手》"/>
    <m/>
    <s v="孟天祥"/>
    <n v="11"/>
  </r>
  <r>
    <s v="BY-08349"/>
    <x v="261"/>
    <n v="1"/>
    <x v="1"/>
    <s v="《Excel办公高手应用案例》"/>
    <m/>
    <s v="陈祥通"/>
    <n v="26"/>
  </r>
  <r>
    <s v="BY-08350"/>
    <x v="261"/>
    <n v="1"/>
    <x v="1"/>
    <s v="《Word办公高手应用案例》"/>
    <m/>
    <s v="王天宇"/>
    <n v="40"/>
  </r>
  <r>
    <s v="BY-08351"/>
    <x v="262"/>
    <n v="1"/>
    <x v="1"/>
    <s v="《PowerPoint办公高手应用案例》"/>
    <m/>
    <s v="方文成"/>
    <n v="49"/>
  </r>
  <r>
    <s v="BY-08352"/>
    <x v="263"/>
    <n v="1"/>
    <x v="0"/>
    <s v="《OneNote万用电子笔记本》"/>
    <m/>
    <s v="钱顺卓"/>
    <n v="47"/>
  </r>
  <r>
    <s v="BY-08353"/>
    <x v="264"/>
    <n v="1"/>
    <x v="0"/>
    <s v="《Outlook电子邮件应用技巧》"/>
    <m/>
    <s v="王崇江"/>
    <n v="46"/>
  </r>
  <r>
    <s v="BY-08354"/>
    <x v="264"/>
    <n v="1"/>
    <x v="1"/>
    <s v="《Office商务办公好帮手》"/>
    <m/>
    <s v="黎浩然"/>
    <n v="27"/>
  </r>
  <r>
    <s v="BY-08355"/>
    <x v="265"/>
    <n v="1"/>
    <x v="0"/>
    <s v="《SharePoint Server安装、部署与开发》"/>
    <m/>
    <s v="刘露露"/>
    <n v="31"/>
  </r>
  <r>
    <s v="BY-08356"/>
    <x v="265"/>
    <n v="1"/>
    <x v="1"/>
    <s v="《Excel办公高手应用案例》"/>
    <m/>
    <s v="陈祥通"/>
    <n v="40"/>
  </r>
  <r>
    <s v="BY-08357"/>
    <x v="266"/>
    <n v="1"/>
    <x v="2"/>
    <s v="《SharePoint Server安装、部署与开发》"/>
    <m/>
    <s v="徐志晨"/>
    <n v="47"/>
  </r>
  <r>
    <s v="BY-08358"/>
    <x v="266"/>
    <n v="1"/>
    <x v="0"/>
    <s v="《OneNote万用电子笔记本》"/>
    <m/>
    <s v="张哲宇"/>
    <n v="15"/>
  </r>
  <r>
    <s v="BY-08359"/>
    <x v="267"/>
    <n v="1"/>
    <x v="2"/>
    <s v="《Excel办公高手应用案例》"/>
    <m/>
    <s v="王炫皓"/>
    <n v="5"/>
  </r>
  <r>
    <s v="BY-08360"/>
    <x v="267"/>
    <n v="1"/>
    <x v="0"/>
    <s v="《Exchange Server安装、部署与开发》"/>
    <m/>
    <s v="王海德"/>
    <n v="44"/>
  </r>
  <r>
    <s v="BY-08361"/>
    <x v="268"/>
    <n v="1"/>
    <x v="2"/>
    <s v="《Office商务办公好帮手》"/>
    <m/>
    <s v="谢丽秋"/>
    <n v="47"/>
  </r>
  <r>
    <s v="BY-08362"/>
    <x v="269"/>
    <n v="1"/>
    <x v="0"/>
    <s v="《Outlook电子邮件应用技巧》"/>
    <m/>
    <s v="王崇江"/>
    <n v="13"/>
  </r>
  <r>
    <s v="BY-08363"/>
    <x v="270"/>
    <n v="1"/>
    <x v="0"/>
    <s v="《PowerPoint办公高手应用案例》"/>
    <m/>
    <s v="关天胜"/>
    <n v="2"/>
  </r>
  <r>
    <s v="BY-08364"/>
    <x v="270"/>
    <n v="1"/>
    <x v="0"/>
    <s v="《PowerPoint办公高手应用案例》"/>
    <m/>
    <s v="唐小姐"/>
    <n v="48"/>
  </r>
  <r>
    <s v="BY-08365"/>
    <x v="271"/>
    <n v="1"/>
    <x v="0"/>
    <s v="《Word办公高手应用案例》"/>
    <m/>
    <s v="钱顺卓"/>
    <n v="30"/>
  </r>
  <r>
    <s v="BY-08366"/>
    <x v="272"/>
    <n v="1"/>
    <x v="1"/>
    <s v="《Office商务办公好帮手》"/>
    <m/>
    <s v="刘长辉"/>
    <n v="36"/>
  </r>
  <r>
    <s v="BY-08367"/>
    <x v="273"/>
    <n v="1"/>
    <x v="0"/>
    <s v="《OneNote万用电子笔记本》"/>
    <m/>
    <s v="李晓梅"/>
    <n v="10"/>
  </r>
  <r>
    <s v="BY-08368"/>
    <x v="274"/>
    <n v="1"/>
    <x v="1"/>
    <s v="《SharePoint Server安装、部署与开发》"/>
    <m/>
    <s v="方文成"/>
    <n v="49"/>
  </r>
  <r>
    <s v="BY-08369"/>
    <x v="275"/>
    <n v="1"/>
    <x v="1"/>
    <s v="《SharePoint Server安装、部署与开发》"/>
    <m/>
    <s v="王雅林"/>
    <n v="14"/>
  </r>
  <r>
    <s v="BY-08370"/>
    <x v="276"/>
    <n v="1"/>
    <x v="2"/>
    <s v="《Outlook电子邮件应用技巧》"/>
    <m/>
    <s v="谢丽秋"/>
    <n v="35"/>
  </r>
  <r>
    <s v="BY-08371"/>
    <x v="276"/>
    <n v="1"/>
    <x v="0"/>
    <s v="《OneNote万用电子笔记本》"/>
    <m/>
    <s v="王崇江"/>
    <n v="32"/>
  </r>
  <r>
    <s v="BY-08372"/>
    <x v="277"/>
    <n v="1"/>
    <x v="0"/>
    <s v="《Exchange Server安装、部署与开发》"/>
    <m/>
    <s v="唐小姐"/>
    <n v="25"/>
  </r>
  <r>
    <s v="BY-08373"/>
    <x v="278"/>
    <n v="1"/>
    <x v="2"/>
    <s v="《Office商务办公好帮手》"/>
    <m/>
    <s v="余雅丽"/>
    <n v="5"/>
  </r>
  <r>
    <s v="BY-08374"/>
    <x v="278"/>
    <n v="1"/>
    <x v="0"/>
    <s v="《Outlook电子邮件应用技巧》"/>
    <m/>
    <s v="钱顺卓"/>
    <n v="40"/>
  </r>
  <r>
    <s v="BY-08375"/>
    <x v="279"/>
    <n v="1"/>
    <x v="0"/>
    <s v="《Word办公高手应用案例》"/>
    <m/>
    <s v="刘露露"/>
    <n v="31"/>
  </r>
  <r>
    <s v="BY-08376"/>
    <x v="280"/>
    <n v="1"/>
    <x v="0"/>
    <s v="《Excel办公高手应用案例》"/>
    <m/>
    <s v="张哲宇"/>
    <n v="16"/>
  </r>
  <r>
    <s v="BY-08377"/>
    <x v="281"/>
    <n v="1"/>
    <x v="0"/>
    <s v="《Exchange Server安装、部署与开发》"/>
    <m/>
    <s v="边金双"/>
    <n v="19"/>
  </r>
  <r>
    <s v="BY-08378"/>
    <x v="281"/>
    <n v="1"/>
    <x v="2"/>
    <s v="《Word办公高手应用案例》"/>
    <m/>
    <s v="赵琳艳"/>
    <n v="15"/>
  </r>
  <r>
    <s v="BY-08379"/>
    <x v="282"/>
    <n v="2"/>
    <x v="1"/>
    <s v="《SharePoint Server安装、部署与开发》"/>
    <m/>
    <s v="陈祥通"/>
    <n v="11"/>
  </r>
  <r>
    <s v="BY-08380"/>
    <x v="282"/>
    <n v="2"/>
    <x v="2"/>
    <s v="《Word办公高手应用案例》"/>
    <m/>
    <s v="余雅丽"/>
    <n v="41"/>
  </r>
  <r>
    <s v="BY-08381"/>
    <x v="283"/>
    <n v="2"/>
    <x v="1"/>
    <s v="《PowerPoint办公高手应用案例》"/>
    <m/>
    <s v="方嘉康"/>
    <n v="12"/>
  </r>
  <r>
    <s v="BY-08382"/>
    <x v="284"/>
    <n v="2"/>
    <x v="0"/>
    <s v="《Exchange Server安装、部署与开发》"/>
    <m/>
    <s v="王海德"/>
    <n v="25"/>
  </r>
  <r>
    <s v="BY-08383"/>
    <x v="285"/>
    <n v="2"/>
    <x v="0"/>
    <s v="《Word办公高手应用案例》"/>
    <m/>
    <s v="孟天祥"/>
    <n v="39"/>
  </r>
  <r>
    <s v="BY-08384"/>
    <x v="286"/>
    <n v="2"/>
    <x v="0"/>
    <s v="《OneNote万用电子笔记本》"/>
    <m/>
    <s v="刘露露"/>
    <n v="45"/>
  </r>
  <r>
    <s v="BY-08385"/>
    <x v="287"/>
    <n v="2"/>
    <x v="1"/>
    <s v="《Word办公高手应用案例》"/>
    <m/>
    <s v="黎浩然"/>
    <n v="30"/>
  </r>
  <r>
    <s v="BY-08386"/>
    <x v="288"/>
    <n v="2"/>
    <x v="0"/>
    <s v="《Word办公高手应用案例》"/>
    <m/>
    <s v="关天胜"/>
    <n v="11"/>
  </r>
  <r>
    <s v="BY-08387"/>
    <x v="289"/>
    <n v="2"/>
    <x v="2"/>
    <s v="《Outlook电子邮件应用技巧》"/>
    <m/>
    <s v="李雅洁"/>
    <n v="39"/>
  </r>
  <r>
    <s v="BY-08388"/>
    <x v="290"/>
    <n v="2"/>
    <x v="0"/>
    <s v="《PowerPoint办公高手应用案例》"/>
    <m/>
    <s v="边金双"/>
    <n v="25"/>
  </r>
  <r>
    <s v="BY-08389"/>
    <x v="291"/>
    <n v="2"/>
    <x v="2"/>
    <s v="《Word办公高手应用案例》"/>
    <m/>
    <s v="邹佳楠"/>
    <n v="12"/>
  </r>
  <r>
    <s v="BY-08390"/>
    <x v="292"/>
    <n v="2"/>
    <x v="0"/>
    <s v="《PowerPoint办公高手应用案例》"/>
    <m/>
    <s v="刘露露"/>
    <n v="4"/>
  </r>
  <r>
    <s v="BY-08391"/>
    <x v="292"/>
    <n v="2"/>
    <x v="1"/>
    <s v="《OneNote万用电子笔记本》"/>
    <m/>
    <s v="刘长辉"/>
    <n v="16"/>
  </r>
  <r>
    <s v="BY-08392"/>
    <x v="293"/>
    <n v="2"/>
    <x v="0"/>
    <s v="《SharePoint Server安装、部署与开发》"/>
    <m/>
    <s v="孟天祥"/>
    <n v="4"/>
  </r>
  <r>
    <s v="BY-08393"/>
    <x v="293"/>
    <n v="2"/>
    <x v="0"/>
    <s v="《OneNote万用电子笔记本》"/>
    <m/>
    <s v="唐小姐"/>
    <n v="47"/>
  </r>
  <r>
    <s v="BY-08394"/>
    <x v="294"/>
    <n v="2"/>
    <x v="0"/>
    <s v="《Exchange Server安装、部署与开发》"/>
    <m/>
    <s v="钱顺卓"/>
    <n v="19"/>
  </r>
  <r>
    <s v="BY-08395"/>
    <x v="295"/>
    <n v="2"/>
    <x v="0"/>
    <s v="《Outlook电子邮件应用技巧》"/>
    <m/>
    <s v="刘露露"/>
    <n v="1"/>
  </r>
  <r>
    <s v="BY-08396"/>
    <x v="296"/>
    <n v="2"/>
    <x v="0"/>
    <s v="《Excel办公高手应用案例》"/>
    <m/>
    <s v="王崇江"/>
    <n v="46"/>
  </r>
  <r>
    <s v="BY-08397"/>
    <x v="296"/>
    <n v="2"/>
    <x v="0"/>
    <s v="《PowerPoint办公高手应用案例》"/>
    <m/>
    <s v="李晓梅"/>
    <n v="41"/>
  </r>
  <r>
    <s v="BY-08398"/>
    <x v="297"/>
    <n v="2"/>
    <x v="1"/>
    <s v="《Exchange Server安装、部署与开发》"/>
    <m/>
    <s v="王天宇"/>
    <n v="30"/>
  </r>
  <r>
    <s v="BY-08399"/>
    <x v="297"/>
    <n v="2"/>
    <x v="0"/>
    <s v="《Excel办公高手应用案例》"/>
    <m/>
    <s v="边金双"/>
    <n v="41"/>
  </r>
  <r>
    <s v="BY-08400"/>
    <x v="298"/>
    <n v="2"/>
    <x v="2"/>
    <s v="《SharePoint Server安装、部署与开发》"/>
    <m/>
    <s v="王欣荣"/>
    <n v="39"/>
  </r>
  <r>
    <s v="BY-08401"/>
    <x v="299"/>
    <n v="2"/>
    <x v="1"/>
    <s v="《Office商务办公好帮手》"/>
    <m/>
    <s v="王雅林"/>
    <n v="3"/>
  </r>
  <r>
    <s v="BY-08402"/>
    <x v="299"/>
    <n v="2"/>
    <x v="0"/>
    <s v="《Excel办公高手应用案例》"/>
    <m/>
    <s v="张哲宇"/>
    <n v="29"/>
  </r>
  <r>
    <s v="BY-08403"/>
    <x v="300"/>
    <n v="3"/>
    <x v="2"/>
    <s v="《Word办公高手应用案例》"/>
    <m/>
    <s v="徐亚楠"/>
    <n v="16"/>
  </r>
  <r>
    <s v="BY-08404"/>
    <x v="300"/>
    <n v="3"/>
    <x v="2"/>
    <s v="《Word办公高手应用案例》"/>
    <m/>
    <s v="邹佳楠"/>
    <n v="33"/>
  </r>
  <r>
    <s v="BY-08405"/>
    <x v="301"/>
    <n v="3"/>
    <x v="2"/>
    <s v="《SharePoint Server安装、部署与开发》"/>
    <m/>
    <s v="徐志晨"/>
    <n v="41"/>
  </r>
  <r>
    <s v="BY-08406"/>
    <x v="301"/>
    <n v="3"/>
    <x v="2"/>
    <s v="《OneNote万用电子笔记本》"/>
    <m/>
    <s v="杨国强"/>
    <n v="38"/>
  </r>
  <r>
    <s v="BY-08407"/>
    <x v="301"/>
    <n v="3"/>
    <x v="1"/>
    <s v="《Office商务办公好帮手》"/>
    <m/>
    <s v="方文成"/>
    <n v="9"/>
  </r>
  <r>
    <s v="BY-08408"/>
    <x v="302"/>
    <n v="3"/>
    <x v="1"/>
    <s v="《SharePoint Server安装、部署与开发》"/>
    <m/>
    <s v="陈祥通"/>
    <n v="5"/>
  </r>
  <r>
    <s v="BY-08409"/>
    <x v="303"/>
    <n v="3"/>
    <x v="0"/>
    <s v="《Outlook电子邮件应用技巧》"/>
    <m/>
    <s v="张哲宇"/>
    <n v="9"/>
  </r>
  <r>
    <s v="BY-08410"/>
    <x v="304"/>
    <n v="3"/>
    <x v="0"/>
    <s v="《OneNote万用电子笔记本》"/>
    <m/>
    <s v="唐小姐"/>
    <n v="49"/>
  </r>
  <r>
    <s v="BY-08411"/>
    <x v="305"/>
    <n v="3"/>
    <x v="0"/>
    <s v="《Word办公高手应用案例》"/>
    <m/>
    <s v="钱顺卓"/>
    <n v="45"/>
  </r>
  <r>
    <s v="BY-08412"/>
    <x v="306"/>
    <n v="3"/>
    <x v="1"/>
    <s v="《PowerPoint办公高手应用案例》"/>
    <m/>
    <s v="方文成"/>
    <n v="16"/>
  </r>
  <r>
    <s v="BY-08413"/>
    <x v="307"/>
    <n v="3"/>
    <x v="0"/>
    <s v="《Excel办公高手应用案例》"/>
    <m/>
    <s v="孟天祥"/>
    <n v="12"/>
  </r>
  <r>
    <s v="BY-08414"/>
    <x v="308"/>
    <n v="3"/>
    <x v="2"/>
    <s v="《Word办公高手应用案例》"/>
    <m/>
    <s v="王欣荣"/>
    <n v="34"/>
  </r>
  <r>
    <s v="BY-08415"/>
    <x v="309"/>
    <n v="3"/>
    <x v="2"/>
    <s v="《Word办公高手应用案例》"/>
    <m/>
    <s v="邹佳楠"/>
    <n v="6"/>
  </r>
  <r>
    <s v="BY-08416"/>
    <x v="310"/>
    <n v="3"/>
    <x v="2"/>
    <s v="《SharePoint Server安装、部署与开发》"/>
    <m/>
    <s v="王炫皓"/>
    <n v="45"/>
  </r>
  <r>
    <s v="BY-08417"/>
    <x v="310"/>
    <n v="3"/>
    <x v="0"/>
    <s v="《Word办公高手应用案例》"/>
    <m/>
    <s v="王海德"/>
    <n v="28"/>
  </r>
  <r>
    <s v="BY-08418"/>
    <x v="311"/>
    <n v="3"/>
    <x v="1"/>
    <s v="《Excel办公高手应用案例》"/>
    <m/>
    <s v="方文成"/>
    <n v="7"/>
  </r>
  <r>
    <s v="BY-08419"/>
    <x v="311"/>
    <n v="3"/>
    <x v="0"/>
    <s v="《Word办公高手应用案例》"/>
    <m/>
    <s v="王崇江"/>
    <n v="43"/>
  </r>
  <r>
    <s v="BY-08420"/>
    <x v="312"/>
    <n v="3"/>
    <x v="0"/>
    <s v="《Word办公高手应用案例》"/>
    <m/>
    <s v="唐小姐"/>
    <n v="2"/>
  </r>
  <r>
    <s v="BY-08421"/>
    <x v="313"/>
    <n v="3"/>
    <x v="1"/>
    <s v="《SharePoint Server安装、部署与开发》"/>
    <m/>
    <s v="陈祥通"/>
    <n v="50"/>
  </r>
  <r>
    <s v="BY-08422"/>
    <x v="314"/>
    <n v="3"/>
    <x v="0"/>
    <s v="《SharePoint Server安装、部署与开发》"/>
    <m/>
    <s v="张哲宇"/>
    <n v="7"/>
  </r>
  <r>
    <s v="BY-08423"/>
    <x v="314"/>
    <n v="3"/>
    <x v="2"/>
    <s v="《Exchange Server安装、部署与开发》"/>
    <m/>
    <s v="李雅洁"/>
    <n v="12"/>
  </r>
  <r>
    <s v="BY-08424"/>
    <x v="315"/>
    <n v="3"/>
    <x v="0"/>
    <s v="《Outlook电子邮件应用技巧》"/>
    <m/>
    <s v="唐小姐"/>
    <n v="4"/>
  </r>
  <r>
    <s v="BY-08425"/>
    <x v="315"/>
    <n v="3"/>
    <x v="0"/>
    <s v="《Word办公高手应用案例》"/>
    <m/>
    <s v="关天胜"/>
    <n v="30"/>
  </r>
  <r>
    <s v="BY-08426"/>
    <x v="316"/>
    <n v="3"/>
    <x v="0"/>
    <s v="《Office商务办公好帮手》"/>
    <m/>
    <s v="钱顺卓"/>
    <n v="24"/>
  </r>
  <r>
    <s v="BY-08427"/>
    <x v="316"/>
    <n v="3"/>
    <x v="0"/>
    <s v="《OneNote万用电子笔记本》"/>
    <m/>
    <s v="边金双"/>
    <n v="6"/>
  </r>
  <r>
    <s v="BY-08428"/>
    <x v="317"/>
    <n v="3"/>
    <x v="2"/>
    <s v="《Word办公高手应用案例》"/>
    <m/>
    <s v="邹佳楠"/>
    <n v="26"/>
  </r>
  <r>
    <s v="BY-08429"/>
    <x v="317"/>
    <n v="3"/>
    <x v="2"/>
    <s v="《Outlook电子邮件应用技巧》"/>
    <m/>
    <s v="赵琳艳"/>
    <n v="21"/>
  </r>
  <r>
    <s v="BY-08430"/>
    <x v="318"/>
    <n v="3"/>
    <x v="2"/>
    <s v="《Word办公高手应用案例》"/>
    <m/>
    <s v="赵琳艳"/>
    <n v="18"/>
  </r>
  <r>
    <s v="BY-08431"/>
    <x v="318"/>
    <n v="3"/>
    <x v="0"/>
    <s v="《Excel办公高手应用案例》"/>
    <m/>
    <s v="孟天祥"/>
    <n v="20"/>
  </r>
  <r>
    <s v="BY-08432"/>
    <x v="319"/>
    <n v="3"/>
    <x v="0"/>
    <s v="《Excel办公高手应用案例》"/>
    <m/>
    <s v="刘露露"/>
    <n v="50"/>
  </r>
  <r>
    <s v="BY-08433"/>
    <x v="320"/>
    <n v="3"/>
    <x v="2"/>
    <s v="《SharePoint Server安装、部署与开发》"/>
    <m/>
    <s v="徐亚楠"/>
    <n v="45"/>
  </r>
  <r>
    <s v="BY-08434"/>
    <x v="321"/>
    <n v="3"/>
    <x v="2"/>
    <s v="《Word办公高手应用案例》"/>
    <m/>
    <s v="谢丽秋"/>
    <n v="4"/>
  </r>
  <r>
    <s v="BY-08435"/>
    <x v="322"/>
    <n v="4"/>
    <x v="2"/>
    <s v="《Exchange Server安装、部署与开发》"/>
    <m/>
    <s v="王炫皓"/>
    <n v="21"/>
  </r>
  <r>
    <s v="BY-08436"/>
    <x v="322"/>
    <n v="4"/>
    <x v="2"/>
    <s v="《PowerPoint办公高手应用案例》"/>
    <m/>
    <s v="邹佳楠"/>
    <n v="16"/>
  </r>
  <r>
    <s v="BY-08437"/>
    <x v="323"/>
    <n v="4"/>
    <x v="2"/>
    <s v="《Excel办公高手应用案例》"/>
    <m/>
    <s v="王欣荣"/>
    <n v="45"/>
  </r>
  <r>
    <s v="BY-08438"/>
    <x v="324"/>
    <n v="4"/>
    <x v="2"/>
    <s v="《Office商务办公好帮手》"/>
    <m/>
    <s v="赵琳艳"/>
    <n v="14"/>
  </r>
  <r>
    <s v="BY-08439"/>
    <x v="325"/>
    <n v="4"/>
    <x v="1"/>
    <s v="《OneNote万用电子笔记本》"/>
    <m/>
    <s v="王雅林"/>
    <n v="48"/>
  </r>
  <r>
    <s v="BY-08440"/>
    <x v="326"/>
    <n v="4"/>
    <x v="0"/>
    <s v="《SharePoint Server安装、部署与开发》"/>
    <m/>
    <s v="王崇江"/>
    <n v="25"/>
  </r>
  <r>
    <s v="BY-08441"/>
    <x v="327"/>
    <n v="4"/>
    <x v="1"/>
    <s v="《Outlook电子邮件应用技巧》"/>
    <m/>
    <s v="王天宇"/>
    <n v="26"/>
  </r>
  <r>
    <s v="BY-08442"/>
    <x v="328"/>
    <n v="4"/>
    <x v="0"/>
    <s v="《Outlook电子邮件应用技巧》"/>
    <m/>
    <s v="唐小姐"/>
    <n v="44"/>
  </r>
  <r>
    <s v="BY-08443"/>
    <x v="329"/>
    <n v="4"/>
    <x v="1"/>
    <s v="《Word办公高手应用案例》"/>
    <m/>
    <s v="王雅林"/>
    <n v="8"/>
  </r>
  <r>
    <s v="BY-08444"/>
    <x v="330"/>
    <n v="4"/>
    <x v="0"/>
    <s v="《Office商务办公好帮手》"/>
    <m/>
    <s v="刘露露"/>
    <n v="22"/>
  </r>
  <r>
    <s v="BY-08445"/>
    <x v="331"/>
    <n v="4"/>
    <x v="0"/>
    <s v="《SharePoint Server安装、部署与开发》"/>
    <m/>
    <s v="李晓梅"/>
    <n v="36"/>
  </r>
  <r>
    <s v="BY-08446"/>
    <x v="331"/>
    <n v="4"/>
    <x v="1"/>
    <s v="《Word办公高手应用案例》"/>
    <m/>
    <s v="陈祥通"/>
    <n v="32"/>
  </r>
  <r>
    <s v="BY-08447"/>
    <x v="332"/>
    <n v="4"/>
    <x v="1"/>
    <s v="《SharePoint Server安装、部署与开发》"/>
    <m/>
    <s v="方嘉康"/>
    <n v="21"/>
  </r>
  <r>
    <s v="BY-08448"/>
    <x v="333"/>
    <n v="4"/>
    <x v="0"/>
    <s v="《PowerPoint办公高手应用案例》"/>
    <m/>
    <s v="王崇江"/>
    <n v="21"/>
  </r>
  <r>
    <s v="BY-08449"/>
    <x v="334"/>
    <n v="4"/>
    <x v="0"/>
    <s v="《PowerPoint办公高手应用案例》"/>
    <m/>
    <s v="唐小姐"/>
    <n v="25"/>
  </r>
  <r>
    <s v="BY-08450"/>
    <x v="335"/>
    <n v="4"/>
    <x v="2"/>
    <s v="《Excel办公高手应用案例》"/>
    <m/>
    <s v="徐志晨"/>
    <n v="14"/>
  </r>
  <r>
    <s v="BY-08451"/>
    <x v="336"/>
    <n v="4"/>
    <x v="1"/>
    <s v="《PowerPoint办公高手应用案例》"/>
    <m/>
    <s v="黎浩然"/>
    <n v="27"/>
  </r>
  <r>
    <s v="BY-08452"/>
    <x v="337"/>
    <n v="4"/>
    <x v="2"/>
    <s v="《SharePoint Server安装、部署与开发》"/>
    <m/>
    <s v="谢丽秋"/>
    <n v="2"/>
  </r>
  <r>
    <s v="BY-08453"/>
    <x v="337"/>
    <n v="4"/>
    <x v="1"/>
    <s v="《PowerPoint办公高手应用案例》"/>
    <m/>
    <s v="黄雅玲"/>
    <n v="49"/>
  </r>
  <r>
    <s v="BY-08454"/>
    <x v="338"/>
    <n v="4"/>
    <x v="2"/>
    <s v="《SharePoint Server安装、部署与开发》"/>
    <m/>
    <s v="王欣荣"/>
    <n v="19"/>
  </r>
  <r>
    <s v="BY-08455"/>
    <x v="338"/>
    <n v="4"/>
    <x v="1"/>
    <s v="《Word办公高手应用案例》"/>
    <m/>
    <s v="刘长辉"/>
    <n v="23"/>
  </r>
  <r>
    <s v="BY-08456"/>
    <x v="339"/>
    <n v="4"/>
    <x v="0"/>
    <s v="《Outlook电子邮件应用技巧》"/>
    <m/>
    <s v="关天胜"/>
    <n v="17"/>
  </r>
  <r>
    <s v="BY-08457"/>
    <x v="340"/>
    <n v="4"/>
    <x v="1"/>
    <s v="《Office商务办公好帮手》"/>
    <m/>
    <s v="黎浩然"/>
    <n v="40"/>
  </r>
  <r>
    <s v="BY-08458"/>
    <x v="341"/>
    <n v="5"/>
    <x v="0"/>
    <s v="《Exchange Server安装、部署与开发》"/>
    <m/>
    <s v="边金双"/>
    <n v="48"/>
  </r>
  <r>
    <s v="BY-08459"/>
    <x v="341"/>
    <n v="5"/>
    <x v="1"/>
    <s v="《PowerPoint办公高手应用案例》"/>
    <m/>
    <s v="陈祥通"/>
    <n v="5"/>
  </r>
  <r>
    <s v="BY-08460"/>
    <x v="342"/>
    <n v="5"/>
    <x v="2"/>
    <s v="《Office商务办公好帮手》"/>
    <m/>
    <s v="邹佳楠"/>
    <n v="19"/>
  </r>
  <r>
    <s v="BY-08461"/>
    <x v="342"/>
    <n v="5"/>
    <x v="2"/>
    <s v="《OneNote万用电子笔记本》"/>
    <m/>
    <s v="赵琳艳"/>
    <n v="11"/>
  </r>
  <r>
    <s v="BY-08462"/>
    <x v="342"/>
    <n v="5"/>
    <x v="0"/>
    <s v="《Outlook电子邮件应用技巧》"/>
    <m/>
    <s v="张哲宇"/>
    <n v="2"/>
  </r>
  <r>
    <s v="BY-08463"/>
    <x v="343"/>
    <n v="5"/>
    <x v="2"/>
    <s v="《SharePoint Server安装、部署与开发》"/>
    <m/>
    <s v="余雅丽"/>
    <n v="23"/>
  </r>
  <r>
    <s v="BY-08464"/>
    <x v="343"/>
    <n v="5"/>
    <x v="0"/>
    <s v="《Outlook电子邮件应用技巧》"/>
    <m/>
    <s v="王海德"/>
    <n v="1"/>
  </r>
  <r>
    <s v="BY-08465"/>
    <x v="344"/>
    <n v="5"/>
    <x v="2"/>
    <s v="《Word办公高手应用案例》"/>
    <m/>
    <s v="杨国强"/>
    <n v="36"/>
  </r>
  <r>
    <s v="BY-08466"/>
    <x v="345"/>
    <n v="5"/>
    <x v="1"/>
    <s v="《Excel办公高手应用案例》"/>
    <m/>
    <s v="刘长辉"/>
    <n v="23"/>
  </r>
  <r>
    <s v="BY-08467"/>
    <x v="346"/>
    <n v="5"/>
    <x v="2"/>
    <s v="《SharePoint Server安装、部署与开发》"/>
    <m/>
    <s v="徐亚楠"/>
    <n v="44"/>
  </r>
  <r>
    <s v="BY-08468"/>
    <x v="346"/>
    <n v="5"/>
    <x v="1"/>
    <s v="《PowerPoint办公高手应用案例》"/>
    <m/>
    <s v="黄雅玲"/>
    <n v="47"/>
  </r>
  <r>
    <s v="BY-08469"/>
    <x v="347"/>
    <n v="5"/>
    <x v="1"/>
    <s v="《SharePoint Server安装、部署与开发》"/>
    <m/>
    <s v="方嘉康"/>
    <n v="32"/>
  </r>
  <r>
    <s v="BY-08470"/>
    <x v="348"/>
    <n v="5"/>
    <x v="1"/>
    <s v="《PowerPoint办公高手应用案例》"/>
    <m/>
    <s v="方嘉康"/>
    <n v="41"/>
  </r>
  <r>
    <s v="BY-08471"/>
    <x v="349"/>
    <n v="5"/>
    <x v="0"/>
    <s v="《Exchange Server安装、部署与开发》"/>
    <m/>
    <s v="唐小姐"/>
    <n v="43"/>
  </r>
  <r>
    <s v="BY-08472"/>
    <x v="350"/>
    <n v="5"/>
    <x v="0"/>
    <s v="《Office商务办公好帮手》"/>
    <m/>
    <s v="钱顺卓"/>
    <n v="49"/>
  </r>
  <r>
    <s v="BY-08473"/>
    <x v="351"/>
    <n v="5"/>
    <x v="0"/>
    <s v="《Excel办公高手应用案例》"/>
    <m/>
    <s v="唐小姐"/>
    <n v="39"/>
  </r>
  <r>
    <s v="BY-08474"/>
    <x v="352"/>
    <n v="5"/>
    <x v="0"/>
    <s v="《Exchange Server安装、部署与开发》"/>
    <m/>
    <s v="孟天祥"/>
    <n v="7"/>
  </r>
  <r>
    <s v="BY-08475"/>
    <x v="353"/>
    <n v="5"/>
    <x v="0"/>
    <s v="《Excel办公高手应用案例》"/>
    <m/>
    <s v="刘露露"/>
    <n v="30"/>
  </r>
  <r>
    <s v="BY-08476"/>
    <x v="353"/>
    <n v="5"/>
    <x v="0"/>
    <s v="《PowerPoint办公高手应用案例》"/>
    <m/>
    <s v="唐小姐"/>
    <n v="37"/>
  </r>
  <r>
    <s v="BY-08477"/>
    <x v="354"/>
    <n v="5"/>
    <x v="0"/>
    <s v="《PowerPoint办公高手应用案例》"/>
    <m/>
    <s v="钱顺卓"/>
    <n v="19"/>
  </r>
  <r>
    <s v="BY-08478"/>
    <x v="355"/>
    <n v="5"/>
    <x v="0"/>
    <s v="《Word办公高手应用案例》"/>
    <m/>
    <s v="刘露露"/>
    <n v="37"/>
  </r>
  <r>
    <s v="BY-08479"/>
    <x v="356"/>
    <n v="5"/>
    <x v="2"/>
    <s v="《PowerPoint办公高手应用案例》"/>
    <m/>
    <s v="赵琳艳"/>
    <n v="42"/>
  </r>
  <r>
    <s v="BY-08480"/>
    <x v="357"/>
    <n v="5"/>
    <x v="2"/>
    <s v="《SharePoint Server安装、部署与开发》"/>
    <m/>
    <s v="余雅丽"/>
    <n v="7"/>
  </r>
  <r>
    <s v="BY-08481"/>
    <x v="357"/>
    <n v="5"/>
    <x v="0"/>
    <s v="《Office商务办公好帮手》"/>
    <m/>
    <s v="边金双"/>
    <n v="37"/>
  </r>
  <r>
    <s v="BY-08482"/>
    <x v="358"/>
    <n v="5"/>
    <x v="2"/>
    <s v="《PowerPoint办公高手应用案例》"/>
    <m/>
    <s v="赵琳艳"/>
    <n v="20"/>
  </r>
  <r>
    <s v="BY-08483"/>
    <x v="359"/>
    <n v="5"/>
    <x v="2"/>
    <s v="《Excel办公高手应用案例》"/>
    <m/>
    <s v="谢丽秋"/>
    <n v="44"/>
  </r>
  <r>
    <s v="BY-08484"/>
    <x v="359"/>
    <n v="5"/>
    <x v="2"/>
    <s v="《OneNote万用电子笔记本》"/>
    <m/>
    <s v="余雅丽"/>
    <n v="25"/>
  </r>
  <r>
    <s v="BY-08485"/>
    <x v="360"/>
    <n v="5"/>
    <x v="2"/>
    <s v="《Excel办公高手应用案例》"/>
    <m/>
    <s v="王炫皓"/>
    <n v="5"/>
  </r>
  <r>
    <s v="BY-08486"/>
    <x v="361"/>
    <n v="5"/>
    <x v="2"/>
    <s v="《Exchange Server安装、部署与开发》"/>
    <m/>
    <s v="余雅丽"/>
    <n v="48"/>
  </r>
  <r>
    <s v="BY-08487"/>
    <x v="362"/>
    <n v="5"/>
    <x v="2"/>
    <s v="《Word办公高手应用案例》"/>
    <m/>
    <s v="王欣荣"/>
    <n v="7"/>
  </r>
  <r>
    <s v="BY-08488"/>
    <x v="362"/>
    <n v="5"/>
    <x v="2"/>
    <s v="《Outlook电子邮件应用技巧》"/>
    <m/>
    <s v="杨国强"/>
    <n v="23"/>
  </r>
  <r>
    <s v="BY-08489"/>
    <x v="363"/>
    <n v="5"/>
    <x v="0"/>
    <s v="《PowerPoint办公高手应用案例》"/>
    <m/>
    <s v="钱顺卓"/>
    <n v="26"/>
  </r>
  <r>
    <s v="BY-08490"/>
    <x v="364"/>
    <n v="5"/>
    <x v="1"/>
    <s v="《Office商务办公好帮手》"/>
    <m/>
    <s v="刘长辉"/>
    <n v="27"/>
  </r>
  <r>
    <s v="BY-08491"/>
    <x v="364"/>
    <n v="5"/>
    <x v="0"/>
    <s v="《Word办公高手应用案例》"/>
    <m/>
    <s v="李晓梅"/>
    <n v="30"/>
  </r>
  <r>
    <s v="BY-08492"/>
    <x v="365"/>
    <n v="6"/>
    <x v="1"/>
    <s v="《Excel办公高手应用案例》"/>
    <m/>
    <s v="黄雅玲"/>
    <n v="7"/>
  </r>
  <r>
    <s v="BY-08493"/>
    <x v="366"/>
    <n v="6"/>
    <x v="0"/>
    <s v="《Outlook电子邮件应用技巧》"/>
    <m/>
    <s v="王崇江"/>
    <n v="4"/>
  </r>
  <r>
    <s v="BY-08494"/>
    <x v="367"/>
    <n v="6"/>
    <x v="2"/>
    <s v="《Word办公高手应用案例》"/>
    <m/>
    <s v="赵琳艳"/>
    <n v="27"/>
  </r>
  <r>
    <s v="BY-08495"/>
    <x v="368"/>
    <n v="6"/>
    <x v="2"/>
    <s v="《Word办公高手应用案例》"/>
    <m/>
    <s v="余雅丽"/>
    <n v="19"/>
  </r>
  <r>
    <s v="BY-08496"/>
    <x v="369"/>
    <n v="6"/>
    <x v="1"/>
    <s v="《Excel办公高手应用案例》"/>
    <m/>
    <s v="王雅林"/>
    <n v="1"/>
  </r>
  <r>
    <s v="BY-08497"/>
    <x v="369"/>
    <n v="6"/>
    <x v="1"/>
    <s v="《Exchange Server安装、部署与开发》"/>
    <m/>
    <s v="方文成"/>
    <n v="2"/>
  </r>
  <r>
    <s v="BY-08498"/>
    <x v="370"/>
    <n v="6"/>
    <x v="1"/>
    <s v="《Word办公高手应用案例》"/>
    <m/>
    <s v="方嘉康"/>
    <n v="32"/>
  </r>
  <r>
    <s v="BY-08499"/>
    <x v="371"/>
    <n v="6"/>
    <x v="1"/>
    <s v="《Excel办公高手应用案例》"/>
    <m/>
    <s v="黎浩然"/>
    <n v="19"/>
  </r>
  <r>
    <s v="BY-08500"/>
    <x v="372"/>
    <n v="6"/>
    <x v="1"/>
    <s v="《OneNote万用电子笔记本》"/>
    <m/>
    <s v="张燕子"/>
    <n v="31"/>
  </r>
  <r>
    <s v="BY-08501"/>
    <x v="373"/>
    <n v="6"/>
    <x v="1"/>
    <s v="《Word办公高手应用案例》"/>
    <m/>
    <s v="王天宇"/>
    <n v="49"/>
  </r>
  <r>
    <s v="BY-08502"/>
    <x v="374"/>
    <n v="6"/>
    <x v="0"/>
    <s v="《OneNote万用电子笔记本》"/>
    <m/>
    <s v="王海德"/>
    <n v="18"/>
  </r>
  <r>
    <s v="BY-08503"/>
    <x v="374"/>
    <n v="6"/>
    <x v="1"/>
    <s v="《PowerPoint办公高手应用案例》"/>
    <m/>
    <s v="黎浩然"/>
    <n v="38"/>
  </r>
  <r>
    <s v="BY-08504"/>
    <x v="375"/>
    <n v="6"/>
    <x v="0"/>
    <s v="《SharePoint Server安装、部署与开发》"/>
    <m/>
    <s v="王崇江"/>
    <n v="28"/>
  </r>
  <r>
    <s v="BY-08505"/>
    <x v="375"/>
    <n v="6"/>
    <x v="1"/>
    <s v="《Word办公高手应用案例》"/>
    <m/>
    <s v="黄雅玲"/>
    <n v="27"/>
  </r>
  <r>
    <s v="BY-08506"/>
    <x v="376"/>
    <n v="6"/>
    <x v="0"/>
    <s v="《Office商务办公好帮手》"/>
    <m/>
    <s v="刘露露"/>
    <n v="8"/>
  </r>
  <r>
    <s v="BY-08507"/>
    <x v="377"/>
    <n v="6"/>
    <x v="1"/>
    <s v="《Excel办公高手应用案例》"/>
    <m/>
    <s v="方文成"/>
    <n v="31"/>
  </r>
  <r>
    <s v="BY-08508"/>
    <x v="378"/>
    <n v="6"/>
    <x v="0"/>
    <s v="《Exchange Server安装、部署与开发》"/>
    <m/>
    <s v="李晓梅"/>
    <n v="31"/>
  </r>
  <r>
    <s v="BY-08509"/>
    <x v="378"/>
    <n v="6"/>
    <x v="0"/>
    <s v="《PowerPoint办公高手应用案例》"/>
    <m/>
    <s v="张哲宇"/>
    <n v="8"/>
  </r>
  <r>
    <s v="BY-08510"/>
    <x v="379"/>
    <n v="6"/>
    <x v="0"/>
    <s v="《PowerPoint办公高手应用案例》"/>
    <m/>
    <s v="关天胜"/>
    <n v="25"/>
  </r>
  <r>
    <s v="BY-08511"/>
    <x v="379"/>
    <n v="6"/>
    <x v="0"/>
    <s v="《OneNote万用电子笔记本》"/>
    <m/>
    <s v="王海德"/>
    <n v="10"/>
  </r>
  <r>
    <s v="BY-08512"/>
    <x v="380"/>
    <n v="6"/>
    <x v="0"/>
    <s v="《Outlook电子邮件应用技巧》"/>
    <m/>
    <s v="王崇江"/>
    <n v="12"/>
  </r>
  <r>
    <s v="BY-08513"/>
    <x v="381"/>
    <n v="6"/>
    <x v="2"/>
    <s v="《Excel办公高手应用案例》"/>
    <m/>
    <s v="余雅丽"/>
    <n v="22"/>
  </r>
  <r>
    <s v="BY-08514"/>
    <x v="381"/>
    <n v="6"/>
    <x v="0"/>
    <s v="《PowerPoint办公高手应用案例》"/>
    <m/>
    <s v="唐小姐"/>
    <n v="8"/>
  </r>
  <r>
    <s v="BY-08515"/>
    <x v="382"/>
    <n v="6"/>
    <x v="2"/>
    <s v="《Outlook电子邮件应用技巧》"/>
    <m/>
    <s v="杨国强"/>
    <n v="29"/>
  </r>
  <r>
    <s v="BY-08516"/>
    <x v="383"/>
    <n v="6"/>
    <x v="0"/>
    <s v="《SharePoint Server安装、部署与开发》"/>
    <m/>
    <s v="钱顺卓"/>
    <n v="28"/>
  </r>
  <r>
    <s v="BY-08517"/>
    <x v="384"/>
    <n v="6"/>
    <x v="1"/>
    <s v="《Excel办公高手应用案例》"/>
    <m/>
    <s v="刘长辉"/>
    <n v="8"/>
  </r>
  <r>
    <s v="BY-08518"/>
    <x v="385"/>
    <n v="6"/>
    <x v="1"/>
    <s v="《Excel办公高手应用案例》"/>
    <m/>
    <s v="王雅林"/>
    <n v="39"/>
  </r>
  <r>
    <s v="BY-08519"/>
    <x v="385"/>
    <n v="6"/>
    <x v="1"/>
    <s v="《Office商务办公好帮手》"/>
    <m/>
    <s v="黄雅玲"/>
    <n v="33"/>
  </r>
  <r>
    <s v="BY-08520"/>
    <x v="386"/>
    <n v="6"/>
    <x v="1"/>
    <s v="《Excel办公高手应用案例》"/>
    <m/>
    <s v="方嘉康"/>
    <n v="43"/>
  </r>
  <r>
    <s v="BY-08521"/>
    <x v="386"/>
    <n v="6"/>
    <x v="1"/>
    <s v="《PowerPoint办公高手应用案例》"/>
    <m/>
    <s v="方文成"/>
    <n v="35"/>
  </r>
  <r>
    <s v="BY-08522"/>
    <x v="387"/>
    <n v="6"/>
    <x v="0"/>
    <s v="《Exchange Server安装、部署与开发》"/>
    <m/>
    <s v="唐小姐"/>
    <n v="40"/>
  </r>
  <r>
    <s v="BY-08523"/>
    <x v="388"/>
    <n v="7"/>
    <x v="0"/>
    <s v="《Excel办公高手应用案例》"/>
    <m/>
    <s v="李晓梅"/>
    <n v="33"/>
  </r>
  <r>
    <s v="BY-08524"/>
    <x v="388"/>
    <n v="7"/>
    <x v="0"/>
    <s v="《OneNote万用电子笔记本》"/>
    <m/>
    <s v="唐小姐"/>
    <n v="11"/>
  </r>
  <r>
    <s v="BY-08525"/>
    <x v="389"/>
    <n v="7"/>
    <x v="0"/>
    <s v="《Office商务办公好帮手》"/>
    <m/>
    <s v="关天胜"/>
    <n v="46"/>
  </r>
  <r>
    <s v="BY-08526"/>
    <x v="390"/>
    <n v="7"/>
    <x v="2"/>
    <s v="《Excel办公高手应用案例》"/>
    <m/>
    <s v="赵琳艳"/>
    <n v="30"/>
  </r>
  <r>
    <s v="BY-08527"/>
    <x v="390"/>
    <n v="7"/>
    <x v="0"/>
    <s v="《PowerPoint办公高手应用案例》"/>
    <m/>
    <s v="孟天祥"/>
    <n v="14"/>
  </r>
  <r>
    <s v="BY-08528"/>
    <x v="391"/>
    <n v="7"/>
    <x v="0"/>
    <s v="《Outlook电子邮件应用技巧》"/>
    <m/>
    <s v="刘露露"/>
    <n v="36"/>
  </r>
  <r>
    <s v="BY-08529"/>
    <x v="392"/>
    <n v="7"/>
    <x v="1"/>
    <s v="《OneNote万用电子笔记本》"/>
    <m/>
    <s v="王雅林"/>
    <n v="45"/>
  </r>
  <r>
    <s v="BY-08530"/>
    <x v="393"/>
    <n v="7"/>
    <x v="0"/>
    <s v="《Office商务办公好帮手》"/>
    <m/>
    <s v="关天胜"/>
    <n v="40"/>
  </r>
  <r>
    <s v="BY-08531"/>
    <x v="394"/>
    <n v="7"/>
    <x v="1"/>
    <s v="《Excel办公高手应用案例》"/>
    <m/>
    <s v="刘长辉"/>
    <n v="34"/>
  </r>
  <r>
    <s v="BY-08532"/>
    <x v="395"/>
    <n v="7"/>
    <x v="1"/>
    <s v="《Outlook电子邮件应用技巧》"/>
    <m/>
    <s v="林晓晨"/>
    <n v="31"/>
  </r>
  <r>
    <s v="BY-08533"/>
    <x v="395"/>
    <n v="7"/>
    <x v="2"/>
    <s v="《Excel办公高手应用案例》"/>
    <m/>
    <s v="邹佳楠"/>
    <n v="16"/>
  </r>
  <r>
    <s v="BY-08534"/>
    <x v="396"/>
    <n v="7"/>
    <x v="1"/>
    <s v="《Exchange Server安装、部署与开发》"/>
    <m/>
    <s v="黄雅玲"/>
    <n v="28"/>
  </r>
  <r>
    <s v="BY-08535"/>
    <x v="396"/>
    <n v="7"/>
    <x v="0"/>
    <s v="《Exchange Server安装、部署与开发》"/>
    <m/>
    <s v="王崇江"/>
    <n v="5"/>
  </r>
  <r>
    <s v="BY-08536"/>
    <x v="397"/>
    <n v="7"/>
    <x v="1"/>
    <s v="《PowerPoint办公高手应用案例》"/>
    <m/>
    <s v="方文成"/>
    <n v="50"/>
  </r>
  <r>
    <s v="BY-08537"/>
    <x v="398"/>
    <n v="7"/>
    <x v="0"/>
    <s v="《PowerPoint办公高手应用案例》"/>
    <m/>
    <s v="唐小姐"/>
    <n v="42"/>
  </r>
  <r>
    <s v="BY-08538"/>
    <x v="399"/>
    <n v="7"/>
    <x v="0"/>
    <s v="《PowerPoint办公高手应用案例》"/>
    <m/>
    <s v="钱顺卓"/>
    <n v="43"/>
  </r>
  <r>
    <s v="BY-08539"/>
    <x v="400"/>
    <n v="7"/>
    <x v="0"/>
    <s v="《Excel办公高手应用案例》"/>
    <m/>
    <s v="王海德"/>
    <n v="34"/>
  </r>
  <r>
    <s v="BY-08540"/>
    <x v="401"/>
    <n v="7"/>
    <x v="0"/>
    <s v="《Excel办公高手应用案例》"/>
    <m/>
    <s v="唐小姐"/>
    <n v="49"/>
  </r>
  <r>
    <s v="BY-08541"/>
    <x v="402"/>
    <n v="7"/>
    <x v="0"/>
    <s v="《Excel办公高手应用案例》"/>
    <m/>
    <s v="李晓梅"/>
    <n v="46"/>
  </r>
  <r>
    <s v="BY-08542"/>
    <x v="403"/>
    <n v="7"/>
    <x v="2"/>
    <s v="《Word办公高手应用案例》"/>
    <m/>
    <s v="徐志晨"/>
    <n v="16"/>
  </r>
  <r>
    <s v="BY-08543"/>
    <x v="404"/>
    <n v="7"/>
    <x v="0"/>
    <s v="《SharePoint Server安装、部署与开发》"/>
    <m/>
    <s v="关天胜"/>
    <n v="28"/>
  </r>
  <r>
    <s v="BY-08544"/>
    <x v="405"/>
    <n v="7"/>
    <x v="0"/>
    <s v="《Word办公高手应用案例》"/>
    <m/>
    <s v="边金双"/>
    <n v="17"/>
  </r>
  <r>
    <s v="BY-08545"/>
    <x v="405"/>
    <n v="7"/>
    <x v="1"/>
    <s v="《Outlook电子邮件应用技巧》"/>
    <m/>
    <s v="方嘉康"/>
    <n v="18"/>
  </r>
  <r>
    <s v="BY-08546"/>
    <x v="406"/>
    <n v="7"/>
    <x v="2"/>
    <s v="《Excel办公高手应用案例》"/>
    <m/>
    <s v="邹佳楠"/>
    <n v="49"/>
  </r>
  <r>
    <s v="BY-08547"/>
    <x v="407"/>
    <n v="7"/>
    <x v="0"/>
    <s v="《PowerPoint办公高手应用案例》"/>
    <m/>
    <s v="关天胜"/>
    <n v="21"/>
  </r>
  <r>
    <s v="BY-08548"/>
    <x v="408"/>
    <n v="7"/>
    <x v="2"/>
    <s v="《Office商务办公好帮手》"/>
    <m/>
    <s v="余雅丽"/>
    <n v="49"/>
  </r>
  <r>
    <s v="BY-08549"/>
    <x v="409"/>
    <n v="7"/>
    <x v="1"/>
    <s v="《OneNote万用电子笔记本》"/>
    <m/>
    <s v="黄雅玲"/>
    <n v="35"/>
  </r>
  <r>
    <s v="BY-08550"/>
    <x v="410"/>
    <n v="7"/>
    <x v="2"/>
    <s v="《Outlook电子邮件应用技巧》"/>
    <m/>
    <s v="杨国强"/>
    <n v="37"/>
  </r>
  <r>
    <s v="BY-08551"/>
    <x v="410"/>
    <n v="7"/>
    <x v="1"/>
    <s v="《PowerPoint办公高手应用案例》"/>
    <m/>
    <s v="黎浩然"/>
    <n v="28"/>
  </r>
  <r>
    <s v="BY-08552"/>
    <x v="411"/>
    <n v="8"/>
    <x v="1"/>
    <s v="《Exchange Server安装、部署与开发》"/>
    <m/>
    <s v="张燕子"/>
    <n v="38"/>
  </r>
  <r>
    <s v="BY-08553"/>
    <x v="412"/>
    <n v="8"/>
    <x v="1"/>
    <s v="《Excel办公高手应用案例》"/>
    <m/>
    <s v="王雅林"/>
    <n v="48"/>
  </r>
  <r>
    <s v="BY-08554"/>
    <x v="413"/>
    <n v="8"/>
    <x v="1"/>
    <s v="《Excel办公高手应用案例》"/>
    <m/>
    <s v="林晓晨"/>
    <n v="41"/>
  </r>
  <r>
    <s v="BY-08555"/>
    <x v="414"/>
    <n v="8"/>
    <x v="1"/>
    <s v="《Excel办公高手应用案例》"/>
    <m/>
    <s v="黎浩然"/>
    <n v="44"/>
  </r>
  <r>
    <s v="BY-08556"/>
    <x v="415"/>
    <n v="8"/>
    <x v="1"/>
    <s v="《Word办公高手应用案例》"/>
    <m/>
    <s v="黄雅玲"/>
    <n v="4"/>
  </r>
  <r>
    <s v="BY-08557"/>
    <x v="415"/>
    <n v="8"/>
    <x v="1"/>
    <s v="《Exchange Server安装、部署与开发》"/>
    <m/>
    <s v="王雅林"/>
    <n v="6"/>
  </r>
  <r>
    <s v="BY-08558"/>
    <x v="416"/>
    <n v="8"/>
    <x v="2"/>
    <s v="《PowerPoint办公高手应用案例》"/>
    <m/>
    <s v="谢丽秋"/>
    <n v="34"/>
  </r>
  <r>
    <s v="BY-08559"/>
    <x v="417"/>
    <n v="8"/>
    <x v="0"/>
    <s v="《Word办公高手应用案例》"/>
    <m/>
    <s v="张哲宇"/>
    <n v="14"/>
  </r>
  <r>
    <s v="BY-08560"/>
    <x v="418"/>
    <n v="8"/>
    <x v="2"/>
    <s v="《Office商务办公好帮手》"/>
    <m/>
    <s v="徐志晨"/>
    <n v="11"/>
  </r>
  <r>
    <s v="BY-08561"/>
    <x v="419"/>
    <n v="8"/>
    <x v="0"/>
    <s v="《Office商务办公好帮手》"/>
    <m/>
    <s v="刘露露"/>
    <n v="34"/>
  </r>
  <r>
    <s v="BY-08562"/>
    <x v="419"/>
    <n v="8"/>
    <x v="2"/>
    <s v="《Word办公高手应用案例》"/>
    <m/>
    <s v="余雅丽"/>
    <n v="10"/>
  </r>
  <r>
    <s v="BY-08563"/>
    <x v="420"/>
    <n v="8"/>
    <x v="0"/>
    <s v="《Excel办公高手应用案例》"/>
    <m/>
    <s v="李晓梅"/>
    <n v="11"/>
  </r>
  <r>
    <s v="BY-08564"/>
    <x v="420"/>
    <n v="8"/>
    <x v="1"/>
    <s v="《PowerPoint办公高手应用案例》"/>
    <m/>
    <s v="张燕子"/>
    <n v="21"/>
  </r>
  <r>
    <s v="BY-08565"/>
    <x v="421"/>
    <n v="8"/>
    <x v="0"/>
    <s v="《OneNote万用电子笔记本》"/>
    <m/>
    <s v="关天胜"/>
    <n v="43"/>
  </r>
  <r>
    <s v="BY-08566"/>
    <x v="421"/>
    <n v="8"/>
    <x v="0"/>
    <s v="《OneNote万用电子笔记本》"/>
    <m/>
    <s v="张哲宇"/>
    <n v="15"/>
  </r>
  <r>
    <s v="BY-08567"/>
    <x v="422"/>
    <n v="8"/>
    <x v="0"/>
    <s v="《Exchange Server安装、部署与开发》"/>
    <m/>
    <s v="边金双"/>
    <n v="50"/>
  </r>
  <r>
    <s v="BY-08568"/>
    <x v="423"/>
    <n v="8"/>
    <x v="2"/>
    <s v="《Outlook电子邮件应用技巧》"/>
    <m/>
    <s v="邹佳楠"/>
    <n v="10"/>
  </r>
  <r>
    <s v="BY-08569"/>
    <x v="424"/>
    <n v="8"/>
    <x v="2"/>
    <s v="《PowerPoint办公高手应用案例》"/>
    <m/>
    <s v="赵琳艳"/>
    <n v="19"/>
  </r>
  <r>
    <s v="BY-08570"/>
    <x v="424"/>
    <n v="8"/>
    <x v="0"/>
    <s v="《Outlook电子邮件应用技巧》"/>
    <m/>
    <s v="孟天祥"/>
    <n v="35"/>
  </r>
  <r>
    <s v="BY-08571"/>
    <x v="425"/>
    <n v="8"/>
    <x v="2"/>
    <s v="《Excel办公高手应用案例》"/>
    <m/>
    <s v="杨国强"/>
    <n v="32"/>
  </r>
  <r>
    <s v="BY-08572"/>
    <x v="426"/>
    <n v="8"/>
    <x v="2"/>
    <s v="《PowerPoint办公高手应用案例》"/>
    <m/>
    <s v="赵琳艳"/>
    <n v="41"/>
  </r>
  <r>
    <s v="BY-08573"/>
    <x v="427"/>
    <n v="8"/>
    <x v="1"/>
    <s v="《Excel办公高手应用案例》"/>
    <m/>
    <s v="刘长辉"/>
    <n v="1"/>
  </r>
  <r>
    <s v="BY-08574"/>
    <x v="427"/>
    <n v="8"/>
    <x v="2"/>
    <s v="《Word办公高手应用案例》"/>
    <m/>
    <s v="徐亚楠"/>
    <n v="30"/>
  </r>
  <r>
    <s v="BY-08575"/>
    <x v="428"/>
    <n v="8"/>
    <x v="2"/>
    <s v="《PowerPoint办公高手应用案例》"/>
    <m/>
    <s v="谢丽秋"/>
    <n v="34"/>
  </r>
  <r>
    <s v="BY-08576"/>
    <x v="429"/>
    <n v="8"/>
    <x v="1"/>
    <s v="《Word办公高手应用案例》"/>
    <m/>
    <s v="黎浩然"/>
    <n v="1"/>
  </r>
  <r>
    <s v="BY-08577"/>
    <x v="429"/>
    <n v="8"/>
    <x v="0"/>
    <s v="《Excel办公高手应用案例》"/>
    <m/>
    <s v="关天胜"/>
    <n v="14"/>
  </r>
  <r>
    <s v="BY-08578"/>
    <x v="430"/>
    <n v="8"/>
    <x v="1"/>
    <s v="《Office商务办公好帮手》"/>
    <m/>
    <s v="陈祥通"/>
    <n v="1"/>
  </r>
  <r>
    <s v="BY-08579"/>
    <x v="431"/>
    <n v="9"/>
    <x v="2"/>
    <s v="《PowerPoint办公高手应用案例》"/>
    <m/>
    <s v="邹佳楠"/>
    <n v="50"/>
  </r>
  <r>
    <s v="BY-08580"/>
    <x v="432"/>
    <n v="9"/>
    <x v="0"/>
    <s v="《SharePoint Server安装、部署与开发》"/>
    <m/>
    <s v="王海德"/>
    <n v="41"/>
  </r>
  <r>
    <s v="BY-08581"/>
    <x v="432"/>
    <n v="9"/>
    <x v="2"/>
    <s v="《PowerPoint办公高手应用案例》"/>
    <m/>
    <s v="余雅丽"/>
    <n v="20"/>
  </r>
  <r>
    <s v="BY-08582"/>
    <x v="433"/>
    <n v="9"/>
    <x v="2"/>
    <s v="《Outlook电子邮件应用技巧》"/>
    <m/>
    <s v="杨国强"/>
    <n v="44"/>
  </r>
  <r>
    <s v="BY-08583"/>
    <x v="434"/>
    <n v="9"/>
    <x v="0"/>
    <s v="《OneNote万用电子笔记本》"/>
    <m/>
    <s v="唐小姐"/>
    <n v="30"/>
  </r>
  <r>
    <s v="BY-08584"/>
    <x v="434"/>
    <n v="9"/>
    <x v="2"/>
    <s v="《Office商务办公好帮手》"/>
    <m/>
    <s v="徐志晨"/>
    <n v="24"/>
  </r>
  <r>
    <s v="BY-08585"/>
    <x v="435"/>
    <n v="9"/>
    <x v="0"/>
    <s v="《Exchange Server安装、部署与开发》"/>
    <m/>
    <s v="钱顺卓"/>
    <n v="33"/>
  </r>
  <r>
    <s v="BY-08586"/>
    <x v="436"/>
    <n v="9"/>
    <x v="0"/>
    <s v="《Outlook电子邮件应用技巧》"/>
    <m/>
    <s v="孟天祥"/>
    <n v="29"/>
  </r>
  <r>
    <s v="BY-08587"/>
    <x v="437"/>
    <n v="9"/>
    <x v="0"/>
    <s v="《Word办公高手应用案例》"/>
    <m/>
    <s v="刘露露"/>
    <n v="27"/>
  </r>
  <r>
    <s v="BY-08588"/>
    <x v="437"/>
    <n v="9"/>
    <x v="2"/>
    <s v="《Word办公高手应用案例》"/>
    <m/>
    <s v="王欣荣"/>
    <n v="5"/>
  </r>
  <r>
    <s v="BY-08589"/>
    <x v="438"/>
    <n v="9"/>
    <x v="2"/>
    <s v="《Word办公高手应用案例》"/>
    <m/>
    <s v="李雅洁"/>
    <n v="14"/>
  </r>
  <r>
    <s v="BY-08590"/>
    <x v="439"/>
    <n v="9"/>
    <x v="2"/>
    <s v="《Word办公高手应用案例》"/>
    <m/>
    <s v="邹佳楠"/>
    <n v="17"/>
  </r>
  <r>
    <s v="BY-08591"/>
    <x v="440"/>
    <n v="9"/>
    <x v="2"/>
    <s v="《Excel办公高手应用案例》"/>
    <m/>
    <s v="赵琳艳"/>
    <n v="42"/>
  </r>
  <r>
    <s v="BY-08592"/>
    <x v="440"/>
    <n v="9"/>
    <x v="2"/>
    <s v="《PowerPoint办公高手应用案例》"/>
    <m/>
    <s v="徐亚楠"/>
    <n v="42"/>
  </r>
  <r>
    <s v="BY-08593"/>
    <x v="441"/>
    <n v="9"/>
    <x v="2"/>
    <s v="《Word办公高手应用案例》"/>
    <m/>
    <s v="余雅丽"/>
    <n v="29"/>
  </r>
  <r>
    <s v="BY-08594"/>
    <x v="442"/>
    <n v="9"/>
    <x v="1"/>
    <s v="《Word办公高手应用案例》"/>
    <m/>
    <s v="方嘉康"/>
    <n v="42"/>
  </r>
  <r>
    <s v="BY-08595"/>
    <x v="443"/>
    <n v="9"/>
    <x v="1"/>
    <s v="《Exchange Server安装、部署与开发》"/>
    <m/>
    <s v="陈祥通"/>
    <n v="1"/>
  </r>
  <r>
    <s v="BY-08596"/>
    <x v="444"/>
    <n v="9"/>
    <x v="1"/>
    <s v="《Word办公高手应用案例》"/>
    <m/>
    <s v="张燕子"/>
    <n v="50"/>
  </r>
  <r>
    <s v="BY-08597"/>
    <x v="444"/>
    <n v="9"/>
    <x v="0"/>
    <s v="《Excel办公高手应用案例》"/>
    <m/>
    <s v="唐小姐"/>
    <n v="14"/>
  </r>
  <r>
    <s v="BY-08598"/>
    <x v="445"/>
    <n v="9"/>
    <x v="1"/>
    <s v="《Word办公高手应用案例》"/>
    <m/>
    <s v="王雅林"/>
    <n v="50"/>
  </r>
  <r>
    <s v="BY-08599"/>
    <x v="446"/>
    <n v="9"/>
    <x v="1"/>
    <s v="《Word办公高手应用案例》"/>
    <m/>
    <s v="王天宇"/>
    <n v="40"/>
  </r>
  <r>
    <s v="BY-08600"/>
    <x v="447"/>
    <n v="9"/>
    <x v="0"/>
    <s v="《PowerPoint办公高手应用案例》"/>
    <m/>
    <s v="刘露露"/>
    <n v="49"/>
  </r>
  <r>
    <s v="BY-08601"/>
    <x v="448"/>
    <n v="9"/>
    <x v="1"/>
    <s v="《Exchange Server安装、部署与开发》"/>
    <m/>
    <s v="黄雅玲"/>
    <n v="20"/>
  </r>
  <r>
    <s v="BY-08602"/>
    <x v="448"/>
    <n v="9"/>
    <x v="2"/>
    <s v="《Outlook电子邮件应用技巧》"/>
    <m/>
    <s v="谢丽秋"/>
    <n v="43"/>
  </r>
  <r>
    <s v="BY-08603"/>
    <x v="449"/>
    <n v="9"/>
    <x v="1"/>
    <s v="《Word办公高手应用案例》"/>
    <m/>
    <s v="方文成"/>
    <n v="6"/>
  </r>
  <r>
    <s v="BY-08604"/>
    <x v="450"/>
    <n v="9"/>
    <x v="1"/>
    <s v="《OneNote万用电子笔记本》"/>
    <m/>
    <s v="方嘉康"/>
    <n v="31"/>
  </r>
  <r>
    <s v="BY-08605"/>
    <x v="450"/>
    <n v="9"/>
    <x v="2"/>
    <s v="《Office商务办公好帮手》"/>
    <m/>
    <s v="王欣荣"/>
    <n v="18"/>
  </r>
  <r>
    <s v="BY-08606"/>
    <x v="451"/>
    <n v="9"/>
    <x v="1"/>
    <s v="《PowerPoint办公高手应用案例》"/>
    <m/>
    <s v="王天宇"/>
    <n v="24"/>
  </r>
  <r>
    <s v="BY-08607"/>
    <x v="452"/>
    <n v="9"/>
    <x v="0"/>
    <s v="《Word办公高手应用案例》"/>
    <m/>
    <s v="唐小姐"/>
    <n v="35"/>
  </r>
  <r>
    <s v="BY-08608"/>
    <x v="453"/>
    <n v="10"/>
    <x v="0"/>
    <s v="《PowerPoint办公高手应用案例》"/>
    <m/>
    <s v="钱顺卓"/>
    <n v="20"/>
  </r>
  <r>
    <s v="BY-08609"/>
    <x v="454"/>
    <n v="10"/>
    <x v="0"/>
    <s v="《Word办公高手应用案例》"/>
    <m/>
    <s v="刘露露"/>
    <n v="12"/>
  </r>
  <r>
    <s v="BY-08137"/>
    <x v="455"/>
    <n v="10"/>
    <x v="0"/>
    <s v="《Excel办公高手应用案例》"/>
    <m/>
    <s v="关天胜"/>
    <n v="12"/>
  </r>
  <r>
    <s v="BY-08611"/>
    <x v="456"/>
    <n v="10"/>
    <x v="0"/>
    <s v="《OneNote万用电子笔记本》"/>
    <m/>
    <s v="边金双"/>
    <n v="42"/>
  </r>
  <r>
    <s v="BY-08612"/>
    <x v="457"/>
    <n v="10"/>
    <x v="0"/>
    <s v="《Excel办公高手应用案例》"/>
    <m/>
    <s v="张哲宇"/>
    <n v="9"/>
  </r>
  <r>
    <s v="BY-08613"/>
    <x v="458"/>
    <n v="10"/>
    <x v="2"/>
    <s v="《Excel办公高手应用案例》"/>
    <m/>
    <s v="赵琳艳"/>
    <n v="37"/>
  </r>
  <r>
    <s v="BY-08614"/>
    <x v="459"/>
    <n v="10"/>
    <x v="0"/>
    <s v="《PowerPoint办公高手应用案例》"/>
    <m/>
    <s v="王崇江"/>
    <n v="5"/>
  </r>
  <r>
    <s v="BY-08615"/>
    <x v="460"/>
    <n v="10"/>
    <x v="2"/>
    <s v="《Outlook电子邮件应用技巧》"/>
    <m/>
    <s v="杨国强"/>
    <n v="18"/>
  </r>
  <r>
    <s v="BY-08616"/>
    <x v="460"/>
    <n v="10"/>
    <x v="0"/>
    <s v="《PowerPoint办公高手应用案例》"/>
    <m/>
    <s v="刘露露"/>
    <n v="5"/>
  </r>
  <r>
    <s v="BY-08617"/>
    <x v="461"/>
    <n v="10"/>
    <x v="0"/>
    <s v="《Excel办公高手应用案例》"/>
    <m/>
    <s v="王海德"/>
    <n v="35"/>
  </r>
  <r>
    <s v="BY-08618"/>
    <x v="462"/>
    <n v="10"/>
    <x v="0"/>
    <s v="《Excel办公高手应用案例》"/>
    <m/>
    <s v="孟天祥"/>
    <n v="16"/>
  </r>
  <r>
    <s v="BY-08619"/>
    <x v="463"/>
    <n v="10"/>
    <x v="0"/>
    <s v="《Outlook电子邮件应用技巧》"/>
    <m/>
    <s v="关天胜"/>
    <n v="11"/>
  </r>
  <r>
    <s v="BY-08620"/>
    <x v="464"/>
    <n v="10"/>
    <x v="0"/>
    <s v="《Exchange Server安装、部署与开发》"/>
    <m/>
    <s v="边金双"/>
    <n v="32"/>
  </r>
  <r>
    <s v="BY-08621"/>
    <x v="465"/>
    <n v="10"/>
    <x v="2"/>
    <s v="《Office商务办公好帮手》"/>
    <m/>
    <s v="余雅丽"/>
    <n v="31"/>
  </r>
  <r>
    <s v="BY-08622"/>
    <x v="466"/>
    <n v="10"/>
    <x v="0"/>
    <s v="《Excel办公高手应用案例》"/>
    <m/>
    <s v="关天胜"/>
    <n v="1"/>
  </r>
  <r>
    <s v="BY-08623"/>
    <x v="466"/>
    <n v="10"/>
    <x v="0"/>
    <s v="《OneNote万用电子笔记本》"/>
    <m/>
    <s v="钱顺卓"/>
    <n v="7"/>
  </r>
  <r>
    <s v="BY-08624"/>
    <x v="467"/>
    <n v="10"/>
    <x v="0"/>
    <s v="《PowerPoint办公高手应用案例》"/>
    <m/>
    <s v="李晓梅"/>
    <n v="20"/>
  </r>
  <r>
    <s v="BY-08625"/>
    <x v="468"/>
    <n v="10"/>
    <x v="2"/>
    <s v="《Office商务办公好帮手》"/>
    <m/>
    <s v="邹佳楠"/>
    <n v="11"/>
  </r>
  <r>
    <s v="BY-08626"/>
    <x v="469"/>
    <n v="10"/>
    <x v="0"/>
    <s v="《Word办公高手应用案例》"/>
    <m/>
    <s v="关天胜"/>
    <n v="8"/>
  </r>
  <r>
    <s v="BY-08627"/>
    <x v="470"/>
    <n v="10"/>
    <x v="2"/>
    <s v="《OneNote万用电子笔记本》"/>
    <m/>
    <s v="赵琳艳"/>
    <n v="19"/>
  </r>
  <r>
    <s v="BY-08628"/>
    <x v="471"/>
    <n v="10"/>
    <x v="0"/>
    <s v="《Outlook电子邮件应用技巧》"/>
    <m/>
    <s v="唐小姐"/>
    <n v="33"/>
  </r>
  <r>
    <s v="BY-08629"/>
    <x v="471"/>
    <n v="10"/>
    <x v="2"/>
    <s v="《SharePoint Server安装、部署与开发》"/>
    <m/>
    <s v="余雅丽"/>
    <n v="38"/>
  </r>
  <r>
    <s v="BY-08630"/>
    <x v="472"/>
    <n v="10"/>
    <x v="1"/>
    <s v="《PowerPoint办公高手应用案例》"/>
    <m/>
    <s v="王雅林"/>
    <n v="16"/>
  </r>
  <r>
    <s v="BY-08086"/>
    <x v="473"/>
    <n v="10"/>
    <x v="0"/>
    <s v="《Word办公高手应用案例》"/>
    <m/>
    <s v="孟天祥"/>
    <n v="7"/>
  </r>
  <r>
    <s v="BY-08632"/>
    <x v="474"/>
    <n v="10"/>
    <x v="1"/>
    <s v="《Exchange Server安装、部署与开发》"/>
    <m/>
    <s v="刘长辉"/>
    <n v="20"/>
  </r>
  <r>
    <s v="BY-08633"/>
    <x v="475"/>
    <n v="10"/>
    <x v="1"/>
    <s v="《Office商务办公好帮手》"/>
    <m/>
    <s v="林晓晨"/>
    <n v="49"/>
  </r>
  <r>
    <s v="BY-08634"/>
    <x v="476"/>
    <n v="10"/>
    <x v="0"/>
    <s v="《Exchange Server安装、部署与开发》"/>
    <m/>
    <s v="李晓梅"/>
    <n v="36"/>
  </r>
  <r>
    <s v="BY-08635"/>
    <x v="477"/>
    <n v="11"/>
    <x v="0"/>
    <s v="《Outlook电子邮件应用技巧》"/>
    <m/>
    <s v="王崇江"/>
    <n v="29"/>
  </r>
  <r>
    <s v="BY-08636"/>
    <x v="477"/>
    <n v="11"/>
    <x v="2"/>
    <s v="《PowerPoint办公高手应用案例》"/>
    <m/>
    <s v="余雅丽"/>
    <n v="49"/>
  </r>
  <r>
    <s v="BY-08637"/>
    <x v="478"/>
    <n v="11"/>
    <x v="0"/>
    <s v="《Exchange Server安装、部署与开发》"/>
    <m/>
    <s v="唐小姐"/>
    <n v="6"/>
  </r>
  <r>
    <s v="BY-08638"/>
    <x v="478"/>
    <n v="11"/>
    <x v="2"/>
    <s v="《PowerPoint办公高手应用案例》"/>
    <m/>
    <s v="杨国强"/>
    <n v="12"/>
  </r>
  <r>
    <s v="BY-08639"/>
    <x v="479"/>
    <n v="11"/>
    <x v="0"/>
    <s v="《Office商务办公好帮手》"/>
    <m/>
    <s v="钱顺卓"/>
    <n v="28"/>
  </r>
  <r>
    <s v="BY-08640"/>
    <x v="480"/>
    <n v="11"/>
    <x v="0"/>
    <s v="《OneNote万用电子笔记本》"/>
    <m/>
    <s v="刘露露"/>
    <n v="36"/>
  </r>
  <r>
    <s v="BY-08641"/>
    <x v="481"/>
    <n v="11"/>
    <x v="1"/>
    <s v="《PowerPoint办公高手应用案例》"/>
    <m/>
    <s v="王雅林"/>
    <n v="12"/>
  </r>
  <r>
    <s v="BY-08642"/>
    <x v="482"/>
    <n v="11"/>
    <x v="0"/>
    <s v="《Excel办公高手应用案例》"/>
    <m/>
    <s v="李晓梅"/>
    <n v="27"/>
  </r>
  <r>
    <s v="BY-08643"/>
    <x v="482"/>
    <n v="11"/>
    <x v="1"/>
    <s v="《PowerPoint办公高手应用案例》"/>
    <m/>
    <s v="王天宇"/>
    <n v="2"/>
  </r>
  <r>
    <s v="BY-08644"/>
    <x v="483"/>
    <n v="11"/>
    <x v="0"/>
    <s v="《Word办公高手应用案例》"/>
    <m/>
    <s v="关天胜"/>
    <n v="35"/>
  </r>
  <r>
    <s v="BY-08645"/>
    <x v="483"/>
    <n v="11"/>
    <x v="1"/>
    <s v="《Word办公高手应用案例》"/>
    <m/>
    <s v="黎浩然"/>
    <n v="21"/>
  </r>
  <r>
    <s v="BY-08646"/>
    <x v="484"/>
    <n v="11"/>
    <x v="2"/>
    <s v="《SharePoint Server安装、部署与开发》"/>
    <m/>
    <s v="赵琳艳"/>
    <n v="34"/>
  </r>
  <r>
    <s v="BY-08647"/>
    <x v="484"/>
    <n v="11"/>
    <x v="0"/>
    <s v="《Office商务办公好帮手》"/>
    <m/>
    <s v="刘露露"/>
    <n v="7"/>
  </r>
  <r>
    <s v="BY-08648"/>
    <x v="485"/>
    <n v="11"/>
    <x v="0"/>
    <s v="《PowerPoint办公高手应用案例》"/>
    <m/>
    <s v="李晓梅"/>
    <n v="16"/>
  </r>
  <r>
    <s v="BY-08649"/>
    <x v="486"/>
    <n v="11"/>
    <x v="2"/>
    <s v="《PowerPoint办公高手应用案例》"/>
    <m/>
    <s v="余雅丽"/>
    <n v="5"/>
  </r>
  <r>
    <s v="BY-08650"/>
    <x v="486"/>
    <n v="11"/>
    <x v="0"/>
    <s v="《Outlook电子邮件应用技巧》"/>
    <m/>
    <s v="关天胜"/>
    <n v="25"/>
  </r>
  <r>
    <s v="BY-08651"/>
    <x v="487"/>
    <n v="11"/>
    <x v="2"/>
    <s v="《Excel办公高手应用案例》"/>
    <m/>
    <s v="杨国强"/>
    <n v="41"/>
  </r>
  <r>
    <s v="BY-08652"/>
    <x v="488"/>
    <n v="11"/>
    <x v="1"/>
    <s v="《Excel办公高手应用案例》"/>
    <m/>
    <s v="王雅林"/>
    <n v="20"/>
  </r>
  <r>
    <s v="BY-08653"/>
    <x v="488"/>
    <n v="11"/>
    <x v="1"/>
    <s v="《Excel办公高手应用案例》"/>
    <m/>
    <s v="方嘉康"/>
    <n v="48"/>
  </r>
  <r>
    <s v="BY-08654"/>
    <x v="488"/>
    <n v="11"/>
    <x v="2"/>
    <s v="《Excel办公高手应用案例》"/>
    <m/>
    <s v="赵琳艳"/>
    <n v="7"/>
  </r>
  <r>
    <s v="BY-08655"/>
    <x v="489"/>
    <n v="11"/>
    <x v="1"/>
    <s v="《Word办公高手应用案例》"/>
    <m/>
    <s v="陈祥通"/>
    <n v="18"/>
  </r>
  <r>
    <s v="BY-08656"/>
    <x v="490"/>
    <n v="11"/>
    <x v="2"/>
    <s v="《PowerPoint办公高手应用案例》"/>
    <m/>
    <s v="杨国强"/>
    <n v="29"/>
  </r>
  <r>
    <s v="BY-08657"/>
    <x v="491"/>
    <n v="11"/>
    <x v="0"/>
    <s v="《Office商务办公好帮手》"/>
    <m/>
    <s v="钱顺卓"/>
    <n v="9"/>
  </r>
  <r>
    <s v="BY-08658"/>
    <x v="492"/>
    <n v="11"/>
    <x v="0"/>
    <s v="《Excel办公高手应用案例》"/>
    <m/>
    <s v="李晓梅"/>
    <n v="38"/>
  </r>
  <r>
    <s v="BY-08659"/>
    <x v="493"/>
    <n v="11"/>
    <x v="0"/>
    <s v="《Outlook电子邮件应用技巧》"/>
    <m/>
    <s v="关天胜"/>
    <n v="9"/>
  </r>
  <r>
    <s v="BY-08660"/>
    <x v="493"/>
    <n v="11"/>
    <x v="1"/>
    <s v="《OneNote万用电子笔记本》"/>
    <m/>
    <s v="刘长辉"/>
    <n v="37"/>
  </r>
  <r>
    <s v="BY-08661"/>
    <x v="494"/>
    <n v="12"/>
    <x v="2"/>
    <s v="《OneNote万用电子笔记本》"/>
    <m/>
    <s v="赵琳艳"/>
    <n v="6"/>
  </r>
  <r>
    <s v="BY-08662"/>
    <x v="495"/>
    <n v="12"/>
    <x v="1"/>
    <s v="《SharePoint Server安装、部署与开发》"/>
    <m/>
    <s v="林晓晨"/>
    <n v="27"/>
  </r>
  <r>
    <s v="BY-08663"/>
    <x v="496"/>
    <n v="12"/>
    <x v="2"/>
    <s v="《SharePoint Server安装、部署与开发》"/>
    <m/>
    <s v="余雅丽"/>
    <n v="12"/>
  </r>
  <r>
    <s v="BY-08664"/>
    <x v="496"/>
    <n v="12"/>
    <x v="1"/>
    <s v="《Office商务办公好帮手》"/>
    <m/>
    <s v="黎浩然"/>
    <n v="32"/>
  </r>
  <r>
    <s v="BY-08665"/>
    <x v="497"/>
    <n v="12"/>
    <x v="1"/>
    <s v="《Office商务办公好帮手》"/>
    <m/>
    <s v="王雅林"/>
    <n v="49"/>
  </r>
  <r>
    <s v="BY-08666"/>
    <x v="497"/>
    <n v="12"/>
    <x v="0"/>
    <s v="《Exchange Server安装、部署与开发》"/>
    <m/>
    <s v="边金双"/>
    <n v="42"/>
  </r>
  <r>
    <s v="BY-08667"/>
    <x v="498"/>
    <n v="12"/>
    <x v="1"/>
    <s v="《Exchange Server安装、部署与开发》"/>
    <m/>
    <s v="方文成"/>
    <n v="41"/>
  </r>
  <r>
    <s v="BY-08668"/>
    <x v="498"/>
    <n v="12"/>
    <x v="2"/>
    <s v="《PowerPoint办公高手应用案例》"/>
    <m/>
    <s v="邹佳楠"/>
    <n v="44"/>
  </r>
  <r>
    <s v="BY-08669"/>
    <x v="499"/>
    <n v="12"/>
    <x v="1"/>
    <s v="《PowerPoint办公高手应用案例》"/>
    <m/>
    <s v="方嘉康"/>
    <n v="50"/>
  </r>
  <r>
    <s v="BY-08670"/>
    <x v="500"/>
    <n v="12"/>
    <x v="2"/>
    <s v="《SharePoint Server安装、部署与开发》"/>
    <m/>
    <s v="杨国强"/>
    <n v="33"/>
  </r>
  <r>
    <s v="BY-08671"/>
    <x v="501"/>
    <n v="12"/>
    <x v="0"/>
    <s v="《Excel办公高手应用案例》"/>
    <m/>
    <s v="王崇江"/>
    <n v="25"/>
  </r>
  <r>
    <s v="BY-08672"/>
    <x v="501"/>
    <n v="12"/>
    <x v="2"/>
    <s v="《Outlook电子邮件应用技巧》"/>
    <m/>
    <s v="徐志晨"/>
    <n v="5"/>
  </r>
  <r>
    <s v="BY-08673"/>
    <x v="502"/>
    <n v="12"/>
    <x v="0"/>
    <s v="《Outlook电子邮件应用技巧》"/>
    <m/>
    <s v="唐小姐"/>
    <n v="40"/>
  </r>
  <r>
    <s v="BY-08674"/>
    <x v="503"/>
    <n v="12"/>
    <x v="2"/>
    <s v="《Excel办公高手应用案例》"/>
    <m/>
    <s v="谢丽秋"/>
    <n v="24"/>
  </r>
  <r>
    <s v="BY-08675"/>
    <x v="504"/>
    <n v="12"/>
    <x v="0"/>
    <s v="《Excel办公高手应用案例》"/>
    <m/>
    <s v="关天胜"/>
    <n v="48"/>
  </r>
  <r>
    <s v="BY-08676"/>
    <x v="504"/>
    <n v="12"/>
    <x v="2"/>
    <s v="《SharePoint Server安装、部署与开发》"/>
    <m/>
    <s v="王欣荣"/>
    <n v="3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0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>
  <location ref="A1:SM6" firstHeaderRow="1" firstDataRow="2" firstDataCol="1"/>
  <pivotFields count="8">
    <pivotField showAll="0"/>
    <pivotField axis="axisCol" numFmtId="177" showAll="0">
      <items count="50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t="default"/>
      </items>
    </pivotField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dataField="1" showAll="0"/>
  </pivotFields>
  <rowFields count="1">
    <field x="3"/>
  </rowFields>
  <rowItems count="4">
    <i>
      <x/>
    </i>
    <i>
      <x v="1"/>
    </i>
    <i>
      <x v="2"/>
    </i>
    <i t="grand">
      <x/>
    </i>
  </rowItems>
  <colFields count="1">
    <field x="1"/>
  </colFields>
  <colItems count="50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8"/>
    </i>
    <i>
      <x v="449"/>
    </i>
    <i>
      <x v="450"/>
    </i>
    <i>
      <x v="451"/>
    </i>
    <i>
      <x v="452"/>
    </i>
    <i>
      <x v="453"/>
    </i>
    <i>
      <x v="454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>
      <x v="465"/>
    </i>
    <i>
      <x v="466"/>
    </i>
    <i>
      <x v="467"/>
    </i>
    <i>
      <x v="468"/>
    </i>
    <i>
      <x v="469"/>
    </i>
    <i>
      <x v="470"/>
    </i>
    <i>
      <x v="471"/>
    </i>
    <i>
      <x v="472"/>
    </i>
    <i>
      <x v="473"/>
    </i>
    <i>
      <x v="474"/>
    </i>
    <i>
      <x v="475"/>
    </i>
    <i>
      <x v="476"/>
    </i>
    <i>
      <x v="477"/>
    </i>
    <i>
      <x v="478"/>
    </i>
    <i>
      <x v="479"/>
    </i>
    <i>
      <x v="480"/>
    </i>
    <i>
      <x v="481"/>
    </i>
    <i>
      <x v="482"/>
    </i>
    <i>
      <x v="483"/>
    </i>
    <i>
      <x v="484"/>
    </i>
    <i>
      <x v="485"/>
    </i>
    <i>
      <x v="486"/>
    </i>
    <i>
      <x v="487"/>
    </i>
    <i>
      <x v="488"/>
    </i>
    <i>
      <x v="489"/>
    </i>
    <i>
      <x v="490"/>
    </i>
    <i>
      <x v="491"/>
    </i>
    <i>
      <x v="492"/>
    </i>
    <i>
      <x v="493"/>
    </i>
    <i>
      <x v="494"/>
    </i>
    <i>
      <x v="495"/>
    </i>
    <i>
      <x v="496"/>
    </i>
    <i>
      <x v="497"/>
    </i>
    <i>
      <x v="498"/>
    </i>
    <i>
      <x v="499"/>
    </i>
    <i>
      <x v="500"/>
    </i>
    <i>
      <x v="501"/>
    </i>
    <i>
      <x v="502"/>
    </i>
    <i>
      <x v="503"/>
    </i>
    <i>
      <x v="504"/>
    </i>
    <i t="grand">
      <x/>
    </i>
  </colItems>
  <dataFields count="1">
    <dataField name="求和项:销量（本）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表1" displayName="表1" ref="A2:H678" totalsRowShown="0" headerRowDxfId="45" dataDxfId="43" headerRowBorderDxfId="44" tableBorderDxfId="42" totalsRowBorderDxfId="41">
  <sortState ref="A3:H678">
    <sortCondition ref="A3:A678"/>
  </sortState>
  <tableColumns count="8">
    <tableColumn id="1" name="订单编号" dataDxfId="40"/>
    <tableColumn id="2" name="日期" dataDxfId="39"/>
    <tableColumn id="10" name="列1" dataDxfId="38">
      <calculatedColumnFormula>MONTH($B$3:$B$678)</calculatedColumnFormula>
    </tableColumn>
    <tableColumn id="3" name="书店名称" dataDxfId="37"/>
    <tableColumn id="4" name="图书名称" dataDxfId="36"/>
    <tableColumn id="7" name="图书编号" dataDxfId="0">
      <calculatedColumnFormula>VLOOKUP(表1[[#This Row],[图书名称]],表3[],2,FALSE)</calculatedColumnFormula>
    </tableColumn>
    <tableColumn id="5" name="图书作者" dataDxfId="35"/>
    <tableColumn id="6" name="销量（本）" dataDxfId="34">
      <calculatedColumnFormula>RANDBETWEEN(1,50)</calculatedColumnFormula>
    </tableColumn>
  </tableColumns>
  <tableStyleInfo name="TableStyleMedium14" showFirstColumn="0" showLastColumn="0" showRowStripes="1" showColumnStripes="0"/>
</table>
</file>

<file path=xl/tables/table2.xml><?xml version="1.0" encoding="utf-8"?>
<table xmlns="http://schemas.openxmlformats.org/spreadsheetml/2006/main" id="2" name="表2" displayName="表2" ref="A3:N12" totalsRowShown="0" headerRowDxfId="33" dataDxfId="32">
  <tableColumns count="14">
    <tableColumn id="15" name="图书名称" dataDxfId="31"/>
    <tableColumn id="2" name="1月" dataDxfId="30" totalsRowDxfId="29">
      <calculatedColumnFormula>SUMIFS(销售订单!$H$3:$H$678,销售订单!$E$3:$E$678,A4,销售订单!$C$3:$C$678,1)</calculatedColumnFormula>
    </tableColumn>
    <tableColumn id="3" name="2月" dataDxfId="28" totalsRowDxfId="27">
      <calculatedColumnFormula>SUMIFS(销售订单!$H$3:$H$678,销售订单!$E$3:$E$678,A4,销售订单!$C$3:$C$678,2)</calculatedColumnFormula>
    </tableColumn>
    <tableColumn id="4" name="3月" dataDxfId="26" totalsRowDxfId="25">
      <calculatedColumnFormula>SUMIFS(销售订单!$H$3:$H$678,销售订单!$E$3:$E$678,A4,销售订单!$C$3:$C$678,3)</calculatedColumnFormula>
    </tableColumn>
    <tableColumn id="5" name="4月" dataDxfId="24" totalsRowDxfId="23">
      <calculatedColumnFormula>SUMIFS(销售订单!$H$3:$H$678,销售订单!$E$3:$E$678,A4,销售订单!$C$3:$C$678,4)</calculatedColumnFormula>
    </tableColumn>
    <tableColumn id="6" name="5月" dataDxfId="22" totalsRowDxfId="21">
      <calculatedColumnFormula>SUMIFS(销售订单!$H$3:$H$678,销售订单!$E$3:$E$678,A4,销售订单!$C$3:$C$678,5)</calculatedColumnFormula>
    </tableColumn>
    <tableColumn id="7" name="6月" dataDxfId="20" totalsRowDxfId="19">
      <calculatedColumnFormula>SUMIFS(销售订单!$H$3:$H$678,销售订单!$E$3:$E$678,A4,销售订单!$C$3:$C$678,6)</calculatedColumnFormula>
    </tableColumn>
    <tableColumn id="8" name="7月" dataDxfId="18" totalsRowDxfId="17">
      <calculatedColumnFormula>SUMIFS(销售订单!$H$3:$H$678,销售订单!$E$3:$E$678,A4,销售订单!$C$3:$C$678,7)</calculatedColumnFormula>
    </tableColumn>
    <tableColumn id="9" name="8月" dataDxfId="16" totalsRowDxfId="15">
      <calculatedColumnFormula>SUMIFS(销售订单!$H$3:$H$678,销售订单!$E$3:$E$678,A4,销售订单!$C$3:$C$678,8)</calculatedColumnFormula>
    </tableColumn>
    <tableColumn id="10" name="9月" dataDxfId="14" totalsRowDxfId="13">
      <calculatedColumnFormula>SUMIFS(销售订单!$H$3:$H$678,销售订单!$E$3:$E$678,A4,销售订单!$C$3:$C$678,9)</calculatedColumnFormula>
    </tableColumn>
    <tableColumn id="11" name="10月" dataDxfId="12" totalsRowDxfId="11">
      <calculatedColumnFormula>SUMIFS(销售订单!$H$3:$H$678,销售订单!$E$3:$E$678,A4,销售订单!$C$3:$C$678,10)</calculatedColumnFormula>
    </tableColumn>
    <tableColumn id="13" name="11月" dataDxfId="10" totalsRowDxfId="9">
      <calculatedColumnFormula>SUMIFS(销售订单!$H$3:$H$678,销售订单!$E$3:$E$678,A4,销售订单!$C$3:$C$678,11)</calculatedColumnFormula>
    </tableColumn>
    <tableColumn id="14" name="12月" dataDxfId="8" totalsRowDxfId="7">
      <calculatedColumnFormula>SUMIFS(销售订单!$H$3:$H$678,销售订单!$E$3:$E$678,A4,销售订单!$C$3:$C$678,12)</calculatedColumnFormula>
    </tableColumn>
    <tableColumn id="12" name="销售趋势" dataDxfId="6" totalsRowDxfId="5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3" name="表3" displayName="表3" ref="A1:B9" totalsRowShown="0" headerRowDxfId="4" dataDxfId="3">
  <tableColumns count="2">
    <tableColumn id="2" name="图书名称" dataDxfId="2"/>
    <tableColumn id="3" name="图书编号" dataDxfId="1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M10"/>
  <sheetViews>
    <sheetView workbookViewId="0">
      <selection activeCell="C8" sqref="C8"/>
    </sheetView>
  </sheetViews>
  <sheetFormatPr defaultRowHeight="13.5" x14ac:dyDescent="0.15"/>
  <cols>
    <col min="1" max="1" width="19.75" customWidth="1"/>
    <col min="2" max="6" width="15" customWidth="1"/>
    <col min="7" max="23" width="16.25" customWidth="1"/>
    <col min="24" max="30" width="15" customWidth="1"/>
    <col min="31" max="41" width="16.25" customWidth="1"/>
    <col min="42" max="47" width="15" customWidth="1"/>
    <col min="48" max="63" width="16.25" customWidth="1"/>
    <col min="64" max="69" width="15" customWidth="1"/>
    <col min="70" max="82" width="16.25" customWidth="1"/>
    <col min="83" max="89" width="15" customWidth="1"/>
    <col min="90" max="106" width="16.25" customWidth="1"/>
    <col min="107" max="113" width="15" customWidth="1"/>
    <col min="114" max="129" width="16.25" customWidth="1"/>
    <col min="130" max="134" width="15" customWidth="1"/>
    <col min="135" max="152" width="16.25" customWidth="1"/>
    <col min="153" max="159" width="15" customWidth="1"/>
    <col min="160" max="172" width="16.25" customWidth="1"/>
    <col min="173" max="178" width="15" customWidth="1"/>
    <col min="179" max="200" width="16.25" customWidth="1"/>
    <col min="201" max="218" width="17.5" bestFit="1" customWidth="1"/>
    <col min="219" max="224" width="16.25" customWidth="1"/>
    <col min="225" max="238" width="17.5" bestFit="1" customWidth="1"/>
    <col min="239" max="244" width="16.25" customWidth="1"/>
    <col min="245" max="261" width="17.5" bestFit="1" customWidth="1"/>
    <col min="262" max="266" width="15" customWidth="1"/>
    <col min="267" max="283" width="16.25" customWidth="1"/>
    <col min="284" max="290" width="15" customWidth="1"/>
    <col min="291" max="301" width="16.25" customWidth="1"/>
    <col min="302" max="307" width="15" customWidth="1"/>
    <col min="308" max="323" width="16.25" customWidth="1"/>
    <col min="324" max="329" width="15" customWidth="1"/>
    <col min="330" max="342" width="16.25" customWidth="1"/>
    <col min="343" max="349" width="15" customWidth="1"/>
    <col min="350" max="366" width="16.25" customWidth="1"/>
    <col min="367" max="373" width="15" customWidth="1"/>
    <col min="374" max="389" width="16.25" customWidth="1"/>
    <col min="390" max="394" width="15" customWidth="1"/>
    <col min="395" max="412" width="16.25" customWidth="1"/>
    <col min="413" max="419" width="15" customWidth="1"/>
    <col min="420" max="432" width="16.25" customWidth="1"/>
    <col min="433" max="438" width="15" customWidth="1"/>
    <col min="439" max="460" width="16.25" customWidth="1"/>
    <col min="461" max="478" width="17.5" bestFit="1" customWidth="1"/>
    <col min="479" max="481" width="16.25" customWidth="1"/>
    <col min="482" max="495" width="17.5" bestFit="1" customWidth="1"/>
    <col min="496" max="501" width="16.25" customWidth="1"/>
    <col min="502" max="505" width="17.5" bestFit="1" customWidth="1"/>
    <col min="506" max="506" width="17.5" customWidth="1"/>
    <col min="507" max="507" width="7.375" customWidth="1"/>
  </cols>
  <sheetData>
    <row r="1" spans="1:507" x14ac:dyDescent="0.15">
      <c r="A1" s="22" t="s">
        <v>761</v>
      </c>
      <c r="B1" s="22" t="s">
        <v>758</v>
      </c>
    </row>
    <row r="2" spans="1:507" x14ac:dyDescent="0.15">
      <c r="A2" s="22" t="s">
        <v>760</v>
      </c>
      <c r="B2" s="23">
        <v>40910</v>
      </c>
      <c r="C2" s="23">
        <v>40912</v>
      </c>
      <c r="D2" s="23">
        <v>40913</v>
      </c>
      <c r="E2" s="23">
        <v>40914</v>
      </c>
      <c r="F2" s="23">
        <v>40917</v>
      </c>
      <c r="G2" s="23">
        <v>40918</v>
      </c>
      <c r="H2" s="23">
        <v>40919</v>
      </c>
      <c r="I2" s="23">
        <v>40920</v>
      </c>
      <c r="J2" s="23">
        <v>40921</v>
      </c>
      <c r="K2" s="23">
        <v>40923</v>
      </c>
      <c r="L2" s="23">
        <v>40924</v>
      </c>
      <c r="M2" s="23">
        <v>40925</v>
      </c>
      <c r="N2" s="23">
        <v>40926</v>
      </c>
      <c r="O2" s="23">
        <v>40927</v>
      </c>
      <c r="P2" s="23">
        <v>40930</v>
      </c>
      <c r="Q2" s="23">
        <v>40931</v>
      </c>
      <c r="R2" s="23">
        <v>40932</v>
      </c>
      <c r="S2" s="23">
        <v>40933</v>
      </c>
      <c r="T2" s="23">
        <v>40934</v>
      </c>
      <c r="U2" s="23">
        <v>40937</v>
      </c>
      <c r="V2" s="23">
        <v>40938</v>
      </c>
      <c r="W2" s="23">
        <v>40939</v>
      </c>
      <c r="X2" s="23">
        <v>40940</v>
      </c>
      <c r="Y2" s="23">
        <v>40941</v>
      </c>
      <c r="Z2" s="23">
        <v>40944</v>
      </c>
      <c r="AA2" s="23">
        <v>40945</v>
      </c>
      <c r="AB2" s="23">
        <v>40946</v>
      </c>
      <c r="AC2" s="23">
        <v>40947</v>
      </c>
      <c r="AD2" s="23">
        <v>40948</v>
      </c>
      <c r="AE2" s="23">
        <v>40949</v>
      </c>
      <c r="AF2" s="23">
        <v>40951</v>
      </c>
      <c r="AG2" s="23">
        <v>40952</v>
      </c>
      <c r="AH2" s="23">
        <v>40953</v>
      </c>
      <c r="AI2" s="23">
        <v>40954</v>
      </c>
      <c r="AJ2" s="23">
        <v>40955</v>
      </c>
      <c r="AK2" s="23">
        <v>40958</v>
      </c>
      <c r="AL2" s="23">
        <v>40959</v>
      </c>
      <c r="AM2" s="23">
        <v>40961</v>
      </c>
      <c r="AN2" s="23">
        <v>40962</v>
      </c>
      <c r="AO2" s="23">
        <v>40966</v>
      </c>
      <c r="AP2" s="23">
        <v>40969</v>
      </c>
      <c r="AQ2" s="23">
        <v>40970</v>
      </c>
      <c r="AR2" s="23">
        <v>40974</v>
      </c>
      <c r="AS2" s="23">
        <v>40975</v>
      </c>
      <c r="AT2" s="23">
        <v>40976</v>
      </c>
      <c r="AU2" s="23">
        <v>40977</v>
      </c>
      <c r="AV2" s="23">
        <v>40978</v>
      </c>
      <c r="AW2" s="23">
        <v>40980</v>
      </c>
      <c r="AX2" s="23">
        <v>40981</v>
      </c>
      <c r="AY2" s="23">
        <v>40982</v>
      </c>
      <c r="AZ2" s="23">
        <v>40983</v>
      </c>
      <c r="BA2" s="23">
        <v>40984</v>
      </c>
      <c r="BB2" s="23">
        <v>40987</v>
      </c>
      <c r="BC2" s="23">
        <v>40988</v>
      </c>
      <c r="BD2" s="23">
        <v>40989</v>
      </c>
      <c r="BE2" s="23">
        <v>40990</v>
      </c>
      <c r="BF2" s="23">
        <v>40991</v>
      </c>
      <c r="BG2" s="23">
        <v>40995</v>
      </c>
      <c r="BH2" s="23">
        <v>40996</v>
      </c>
      <c r="BI2" s="23">
        <v>40997</v>
      </c>
      <c r="BJ2" s="23">
        <v>40998</v>
      </c>
      <c r="BK2" s="23">
        <v>40999</v>
      </c>
      <c r="BL2" s="23">
        <v>41002</v>
      </c>
      <c r="BM2" s="23">
        <v>41003</v>
      </c>
      <c r="BN2" s="23">
        <v>41004</v>
      </c>
      <c r="BO2" s="23">
        <v>41005</v>
      </c>
      <c r="BP2" s="23">
        <v>41006</v>
      </c>
      <c r="BQ2" s="23">
        <v>41008</v>
      </c>
      <c r="BR2" s="23">
        <v>41009</v>
      </c>
      <c r="BS2" s="23">
        <v>41010</v>
      </c>
      <c r="BT2" s="23">
        <v>41011</v>
      </c>
      <c r="BU2" s="23">
        <v>41012</v>
      </c>
      <c r="BV2" s="23">
        <v>41016</v>
      </c>
      <c r="BW2" s="23">
        <v>41018</v>
      </c>
      <c r="BX2" s="23">
        <v>41019</v>
      </c>
      <c r="BY2" s="23">
        <v>41020</v>
      </c>
      <c r="BZ2" s="23">
        <v>41023</v>
      </c>
      <c r="CA2" s="23">
        <v>41024</v>
      </c>
      <c r="CB2" s="23">
        <v>41025</v>
      </c>
      <c r="CC2" s="23">
        <v>41027</v>
      </c>
      <c r="CD2" s="23">
        <v>41029</v>
      </c>
      <c r="CE2" s="23">
        <v>41030</v>
      </c>
      <c r="CF2" s="23">
        <v>41031</v>
      </c>
      <c r="CG2" s="23">
        <v>41032</v>
      </c>
      <c r="CH2" s="23">
        <v>41033</v>
      </c>
      <c r="CI2" s="23">
        <v>41036</v>
      </c>
      <c r="CJ2" s="23">
        <v>41037</v>
      </c>
      <c r="CK2" s="23">
        <v>41038</v>
      </c>
      <c r="CL2" s="23">
        <v>41039</v>
      </c>
      <c r="CM2" s="23">
        <v>41040</v>
      </c>
      <c r="CN2" s="23">
        <v>41041</v>
      </c>
      <c r="CO2" s="23">
        <v>41043</v>
      </c>
      <c r="CP2" s="23">
        <v>41044</v>
      </c>
      <c r="CQ2" s="23">
        <v>41045</v>
      </c>
      <c r="CR2" s="23">
        <v>41046</v>
      </c>
      <c r="CS2" s="23">
        <v>41047</v>
      </c>
      <c r="CT2" s="23">
        <v>41051</v>
      </c>
      <c r="CU2" s="23">
        <v>41052</v>
      </c>
      <c r="CV2" s="23">
        <v>41053</v>
      </c>
      <c r="CW2" s="23">
        <v>41054</v>
      </c>
      <c r="CX2" s="23">
        <v>41055</v>
      </c>
      <c r="CY2" s="23">
        <v>41057</v>
      </c>
      <c r="CZ2" s="23">
        <v>41058</v>
      </c>
      <c r="DA2" s="23">
        <v>41059</v>
      </c>
      <c r="DB2" s="23">
        <v>41060</v>
      </c>
      <c r="DC2" s="23">
        <v>41061</v>
      </c>
      <c r="DD2" s="23">
        <v>41062</v>
      </c>
      <c r="DE2" s="23">
        <v>41064</v>
      </c>
      <c r="DF2" s="23">
        <v>41065</v>
      </c>
      <c r="DG2" s="23">
        <v>41067</v>
      </c>
      <c r="DH2" s="23">
        <v>41068</v>
      </c>
      <c r="DI2" s="23">
        <v>41069</v>
      </c>
      <c r="DJ2" s="23">
        <v>41071</v>
      </c>
      <c r="DK2" s="23">
        <v>41073</v>
      </c>
      <c r="DL2" s="23">
        <v>41074</v>
      </c>
      <c r="DM2" s="23">
        <v>41075</v>
      </c>
      <c r="DN2" s="23">
        <v>41076</v>
      </c>
      <c r="DO2" s="23">
        <v>41078</v>
      </c>
      <c r="DP2" s="23">
        <v>41079</v>
      </c>
      <c r="DQ2" s="23">
        <v>41080</v>
      </c>
      <c r="DR2" s="23">
        <v>41081</v>
      </c>
      <c r="DS2" s="23">
        <v>41082</v>
      </c>
      <c r="DT2" s="23">
        <v>41083</v>
      </c>
      <c r="DU2" s="23">
        <v>41085</v>
      </c>
      <c r="DV2" s="23">
        <v>41086</v>
      </c>
      <c r="DW2" s="23">
        <v>41087</v>
      </c>
      <c r="DX2" s="23">
        <v>41088</v>
      </c>
      <c r="DY2" s="23">
        <v>41089</v>
      </c>
      <c r="DZ2" s="23">
        <v>41093</v>
      </c>
      <c r="EA2" s="23">
        <v>41094</v>
      </c>
      <c r="EB2" s="23">
        <v>41095</v>
      </c>
      <c r="EC2" s="23">
        <v>41096</v>
      </c>
      <c r="ED2" s="23">
        <v>41097</v>
      </c>
      <c r="EE2" s="23">
        <v>41100</v>
      </c>
      <c r="EF2" s="23">
        <v>41101</v>
      </c>
      <c r="EG2" s="23">
        <v>41102</v>
      </c>
      <c r="EH2" s="23">
        <v>41103</v>
      </c>
      <c r="EI2" s="23">
        <v>41104</v>
      </c>
      <c r="EJ2" s="23">
        <v>41106</v>
      </c>
      <c r="EK2" s="23">
        <v>41107</v>
      </c>
      <c r="EL2" s="23">
        <v>41108</v>
      </c>
      <c r="EM2" s="23">
        <v>41110</v>
      </c>
      <c r="EN2" s="23">
        <v>41111</v>
      </c>
      <c r="EO2" s="23">
        <v>41113</v>
      </c>
      <c r="EP2" s="23">
        <v>41114</v>
      </c>
      <c r="EQ2" s="23">
        <v>41115</v>
      </c>
      <c r="ER2" s="23">
        <v>41116</v>
      </c>
      <c r="ES2" s="23">
        <v>41117</v>
      </c>
      <c r="ET2" s="23">
        <v>41118</v>
      </c>
      <c r="EU2" s="23">
        <v>41120</v>
      </c>
      <c r="EV2" s="23">
        <v>41121</v>
      </c>
      <c r="EW2" s="23">
        <v>41122</v>
      </c>
      <c r="EX2" s="23">
        <v>41123</v>
      </c>
      <c r="EY2" s="23">
        <v>41124</v>
      </c>
      <c r="EZ2" s="23">
        <v>41125</v>
      </c>
      <c r="FA2" s="23">
        <v>41128</v>
      </c>
      <c r="FB2" s="23">
        <v>41129</v>
      </c>
      <c r="FC2" s="23">
        <v>41130</v>
      </c>
      <c r="FD2" s="23">
        <v>41131</v>
      </c>
      <c r="FE2" s="23">
        <v>41135</v>
      </c>
      <c r="FF2" s="23">
        <v>41136</v>
      </c>
      <c r="FG2" s="23">
        <v>41137</v>
      </c>
      <c r="FH2" s="23">
        <v>41138</v>
      </c>
      <c r="FI2" s="23">
        <v>41139</v>
      </c>
      <c r="FJ2" s="23">
        <v>41142</v>
      </c>
      <c r="FK2" s="23">
        <v>41144</v>
      </c>
      <c r="FL2" s="23">
        <v>41145</v>
      </c>
      <c r="FM2" s="23">
        <v>41149</v>
      </c>
      <c r="FN2" s="23">
        <v>41150</v>
      </c>
      <c r="FO2" s="23">
        <v>41151</v>
      </c>
      <c r="FP2" s="23">
        <v>41152</v>
      </c>
      <c r="FQ2" s="23">
        <v>41155</v>
      </c>
      <c r="FR2" s="23">
        <v>41156</v>
      </c>
      <c r="FS2" s="23">
        <v>41157</v>
      </c>
      <c r="FT2" s="23">
        <v>41158</v>
      </c>
      <c r="FU2" s="23">
        <v>41159</v>
      </c>
      <c r="FV2" s="23">
        <v>41160</v>
      </c>
      <c r="FW2" s="23">
        <v>41163</v>
      </c>
      <c r="FX2" s="23">
        <v>41164</v>
      </c>
      <c r="FY2" s="23">
        <v>41165</v>
      </c>
      <c r="FZ2" s="23">
        <v>41166</v>
      </c>
      <c r="GA2" s="23">
        <v>41167</v>
      </c>
      <c r="GB2" s="23">
        <v>41169</v>
      </c>
      <c r="GC2" s="23">
        <v>41170</v>
      </c>
      <c r="GD2" s="23">
        <v>41171</v>
      </c>
      <c r="GE2" s="23">
        <v>41172</v>
      </c>
      <c r="GF2" s="23">
        <v>41173</v>
      </c>
      <c r="GG2" s="23">
        <v>41176</v>
      </c>
      <c r="GH2" s="23">
        <v>41177</v>
      </c>
      <c r="GI2" s="23">
        <v>41178</v>
      </c>
      <c r="GJ2" s="23">
        <v>41179</v>
      </c>
      <c r="GK2" s="23">
        <v>41180</v>
      </c>
      <c r="GL2" s="23">
        <v>41181</v>
      </c>
      <c r="GM2" s="23">
        <v>41184</v>
      </c>
      <c r="GN2" s="23">
        <v>41185</v>
      </c>
      <c r="GO2" s="23">
        <v>41187</v>
      </c>
      <c r="GP2" s="23">
        <v>41188</v>
      </c>
      <c r="GQ2" s="23">
        <v>41190</v>
      </c>
      <c r="GR2" s="23">
        <v>41191</v>
      </c>
      <c r="GS2" s="23">
        <v>41192</v>
      </c>
      <c r="GT2" s="23">
        <v>41193</v>
      </c>
      <c r="GU2" s="23">
        <v>41194</v>
      </c>
      <c r="GV2" s="23">
        <v>41195</v>
      </c>
      <c r="GW2" s="23">
        <v>41197</v>
      </c>
      <c r="GX2" s="23">
        <v>41198</v>
      </c>
      <c r="GY2" s="23">
        <v>41199</v>
      </c>
      <c r="GZ2" s="23">
        <v>41200</v>
      </c>
      <c r="HA2" s="23">
        <v>41201</v>
      </c>
      <c r="HB2" s="23">
        <v>41202</v>
      </c>
      <c r="HC2" s="23">
        <v>41204</v>
      </c>
      <c r="HD2" s="23">
        <v>41205</v>
      </c>
      <c r="HE2" s="23">
        <v>41206</v>
      </c>
      <c r="HF2" s="23">
        <v>41207</v>
      </c>
      <c r="HG2" s="23">
        <v>41208</v>
      </c>
      <c r="HH2" s="23">
        <v>41211</v>
      </c>
      <c r="HI2" s="23">
        <v>41212</v>
      </c>
      <c r="HJ2" s="23">
        <v>41213</v>
      </c>
      <c r="HK2" s="23">
        <v>41214</v>
      </c>
      <c r="HL2" s="23">
        <v>41215</v>
      </c>
      <c r="HM2" s="23">
        <v>41216</v>
      </c>
      <c r="HN2" s="23">
        <v>41220</v>
      </c>
      <c r="HO2" s="23">
        <v>41221</v>
      </c>
      <c r="HP2" s="23">
        <v>41222</v>
      </c>
      <c r="HQ2" s="23">
        <v>41223</v>
      </c>
      <c r="HR2" s="23">
        <v>41225</v>
      </c>
      <c r="HS2" s="23">
        <v>41226</v>
      </c>
      <c r="HT2" s="23">
        <v>41227</v>
      </c>
      <c r="HU2" s="23">
        <v>41229</v>
      </c>
      <c r="HV2" s="23">
        <v>41232</v>
      </c>
      <c r="HW2" s="23">
        <v>41233</v>
      </c>
      <c r="HX2" s="23">
        <v>41234</v>
      </c>
      <c r="HY2" s="23">
        <v>41236</v>
      </c>
      <c r="HZ2" s="23">
        <v>41237</v>
      </c>
      <c r="IA2" s="23">
        <v>41240</v>
      </c>
      <c r="IB2" s="23">
        <v>41241</v>
      </c>
      <c r="IC2" s="23">
        <v>41242</v>
      </c>
      <c r="ID2" s="23">
        <v>41243</v>
      </c>
      <c r="IE2" s="23">
        <v>41244</v>
      </c>
      <c r="IF2" s="23">
        <v>41246</v>
      </c>
      <c r="IG2" s="23">
        <v>41247</v>
      </c>
      <c r="IH2" s="23">
        <v>41248</v>
      </c>
      <c r="II2" s="23">
        <v>41249</v>
      </c>
      <c r="IJ2" s="23">
        <v>41250</v>
      </c>
      <c r="IK2" s="23">
        <v>41253</v>
      </c>
      <c r="IL2" s="23">
        <v>41254</v>
      </c>
      <c r="IM2" s="23">
        <v>41255</v>
      </c>
      <c r="IN2" s="23">
        <v>41256</v>
      </c>
      <c r="IO2" s="23">
        <v>41257</v>
      </c>
      <c r="IP2" s="23">
        <v>41258</v>
      </c>
      <c r="IQ2" s="23">
        <v>41261</v>
      </c>
      <c r="IR2" s="23">
        <v>41262</v>
      </c>
      <c r="IS2" s="23">
        <v>41263</v>
      </c>
      <c r="IT2" s="23">
        <v>41264</v>
      </c>
      <c r="IU2" s="23">
        <v>41267</v>
      </c>
      <c r="IV2" s="23">
        <v>41268</v>
      </c>
      <c r="IW2" s="23">
        <v>41269</v>
      </c>
      <c r="IX2" s="23">
        <v>41270</v>
      </c>
      <c r="IY2" s="23">
        <v>41271</v>
      </c>
      <c r="IZ2" s="23">
        <v>41272</v>
      </c>
      <c r="JA2" s="23">
        <v>41274</v>
      </c>
      <c r="JB2" s="23">
        <v>41276</v>
      </c>
      <c r="JC2" s="23">
        <v>41278</v>
      </c>
      <c r="JD2" s="23">
        <v>41279</v>
      </c>
      <c r="JE2" s="23">
        <v>41280</v>
      </c>
      <c r="JF2" s="23">
        <v>41283</v>
      </c>
      <c r="JG2" s="23">
        <v>41284</v>
      </c>
      <c r="JH2" s="23">
        <v>41285</v>
      </c>
      <c r="JI2" s="23">
        <v>41286</v>
      </c>
      <c r="JJ2" s="23">
        <v>41287</v>
      </c>
      <c r="JK2" s="23">
        <v>41289</v>
      </c>
      <c r="JL2" s="23">
        <v>41290</v>
      </c>
      <c r="JM2" s="23">
        <v>41291</v>
      </c>
      <c r="JN2" s="23">
        <v>41292</v>
      </c>
      <c r="JO2" s="23">
        <v>41293</v>
      </c>
      <c r="JP2" s="23">
        <v>41296</v>
      </c>
      <c r="JQ2" s="23">
        <v>41297</v>
      </c>
      <c r="JR2" s="23">
        <v>41298</v>
      </c>
      <c r="JS2" s="23">
        <v>41299</v>
      </c>
      <c r="JT2" s="23">
        <v>41300</v>
      </c>
      <c r="JU2" s="23">
        <v>41303</v>
      </c>
      <c r="JV2" s="23">
        <v>41304</v>
      </c>
      <c r="JW2" s="23">
        <v>41305</v>
      </c>
      <c r="JX2" s="23">
        <v>41306</v>
      </c>
      <c r="JY2" s="23">
        <v>41307</v>
      </c>
      <c r="JZ2" s="23">
        <v>41310</v>
      </c>
      <c r="KA2" s="23">
        <v>41311</v>
      </c>
      <c r="KB2" s="23">
        <v>41312</v>
      </c>
      <c r="KC2" s="23">
        <v>41313</v>
      </c>
      <c r="KD2" s="23">
        <v>41314</v>
      </c>
      <c r="KE2" s="23">
        <v>41315</v>
      </c>
      <c r="KF2" s="23">
        <v>41317</v>
      </c>
      <c r="KG2" s="23">
        <v>41318</v>
      </c>
      <c r="KH2" s="23">
        <v>41319</v>
      </c>
      <c r="KI2" s="23">
        <v>41320</v>
      </c>
      <c r="KJ2" s="23">
        <v>41321</v>
      </c>
      <c r="KK2" s="23">
        <v>41324</v>
      </c>
      <c r="KL2" s="23">
        <v>41325</v>
      </c>
      <c r="KM2" s="23">
        <v>41327</v>
      </c>
      <c r="KN2" s="23">
        <v>41328</v>
      </c>
      <c r="KO2" s="23">
        <v>41332</v>
      </c>
      <c r="KP2" s="23">
        <v>41334</v>
      </c>
      <c r="KQ2" s="23">
        <v>41335</v>
      </c>
      <c r="KR2" s="23">
        <v>41339</v>
      </c>
      <c r="KS2" s="23">
        <v>41340</v>
      </c>
      <c r="KT2" s="23">
        <v>41341</v>
      </c>
      <c r="KU2" s="23">
        <v>41342</v>
      </c>
      <c r="KV2" s="23">
        <v>41343</v>
      </c>
      <c r="KW2" s="23">
        <v>41345</v>
      </c>
      <c r="KX2" s="23">
        <v>41346</v>
      </c>
      <c r="KY2" s="23">
        <v>41347</v>
      </c>
      <c r="KZ2" s="23">
        <v>41348</v>
      </c>
      <c r="LA2" s="23">
        <v>41349</v>
      </c>
      <c r="LB2" s="23">
        <v>41352</v>
      </c>
      <c r="LC2" s="23">
        <v>41353</v>
      </c>
      <c r="LD2" s="23">
        <v>41354</v>
      </c>
      <c r="LE2" s="23">
        <v>41355</v>
      </c>
      <c r="LF2" s="23">
        <v>41356</v>
      </c>
      <c r="LG2" s="23">
        <v>41360</v>
      </c>
      <c r="LH2" s="23">
        <v>41361</v>
      </c>
      <c r="LI2" s="23">
        <v>41362</v>
      </c>
      <c r="LJ2" s="23">
        <v>41363</v>
      </c>
      <c r="LK2" s="23">
        <v>41364</v>
      </c>
      <c r="LL2" s="23">
        <v>41367</v>
      </c>
      <c r="LM2" s="23">
        <v>41368</v>
      </c>
      <c r="LN2" s="23">
        <v>41369</v>
      </c>
      <c r="LO2" s="23">
        <v>41370</v>
      </c>
      <c r="LP2" s="23">
        <v>41371</v>
      </c>
      <c r="LQ2" s="23">
        <v>41373</v>
      </c>
      <c r="LR2" s="23">
        <v>41374</v>
      </c>
      <c r="LS2" s="23">
        <v>41375</v>
      </c>
      <c r="LT2" s="23">
        <v>41376</v>
      </c>
      <c r="LU2" s="23">
        <v>41377</v>
      </c>
      <c r="LV2" s="23">
        <v>41381</v>
      </c>
      <c r="LW2" s="23">
        <v>41383</v>
      </c>
      <c r="LX2" s="23">
        <v>41384</v>
      </c>
      <c r="LY2" s="23">
        <v>41385</v>
      </c>
      <c r="LZ2" s="23">
        <v>41388</v>
      </c>
      <c r="MA2" s="23">
        <v>41389</v>
      </c>
      <c r="MB2" s="23">
        <v>41390</v>
      </c>
      <c r="MC2" s="23">
        <v>41392</v>
      </c>
      <c r="MD2" s="23">
        <v>41394</v>
      </c>
      <c r="ME2" s="23">
        <v>41395</v>
      </c>
      <c r="MF2" s="23">
        <v>41396</v>
      </c>
      <c r="MG2" s="23">
        <v>41397</v>
      </c>
      <c r="MH2" s="23">
        <v>41398</v>
      </c>
      <c r="MI2" s="23">
        <v>41401</v>
      </c>
      <c r="MJ2" s="23">
        <v>41402</v>
      </c>
      <c r="MK2" s="23">
        <v>41403</v>
      </c>
      <c r="ML2" s="23">
        <v>41404</v>
      </c>
      <c r="MM2" s="23">
        <v>41405</v>
      </c>
      <c r="MN2" s="23">
        <v>41406</v>
      </c>
      <c r="MO2" s="23">
        <v>41408</v>
      </c>
      <c r="MP2" s="23">
        <v>41409</v>
      </c>
      <c r="MQ2" s="23">
        <v>41410</v>
      </c>
      <c r="MR2" s="23">
        <v>41411</v>
      </c>
      <c r="MS2" s="23">
        <v>41412</v>
      </c>
      <c r="MT2" s="23">
        <v>41416</v>
      </c>
      <c r="MU2" s="23">
        <v>41417</v>
      </c>
      <c r="MV2" s="23">
        <v>41418</v>
      </c>
      <c r="MW2" s="23">
        <v>41419</v>
      </c>
      <c r="MX2" s="23">
        <v>41420</v>
      </c>
      <c r="MY2" s="23">
        <v>41422</v>
      </c>
      <c r="MZ2" s="23">
        <v>41423</v>
      </c>
      <c r="NA2" s="23">
        <v>41424</v>
      </c>
      <c r="NB2" s="23">
        <v>41425</v>
      </c>
      <c r="NC2" s="23">
        <v>41426</v>
      </c>
      <c r="ND2" s="23">
        <v>41427</v>
      </c>
      <c r="NE2" s="23">
        <v>41429</v>
      </c>
      <c r="NF2" s="23">
        <v>41430</v>
      </c>
      <c r="NG2" s="23">
        <v>41432</v>
      </c>
      <c r="NH2" s="23">
        <v>41433</v>
      </c>
      <c r="NI2" s="23">
        <v>41434</v>
      </c>
      <c r="NJ2" s="23">
        <v>41436</v>
      </c>
      <c r="NK2" s="23">
        <v>41438</v>
      </c>
      <c r="NL2" s="23">
        <v>41439</v>
      </c>
      <c r="NM2" s="23">
        <v>41440</v>
      </c>
      <c r="NN2" s="23">
        <v>41441</v>
      </c>
      <c r="NO2" s="23">
        <v>41443</v>
      </c>
      <c r="NP2" s="23">
        <v>41444</v>
      </c>
      <c r="NQ2" s="23">
        <v>41445</v>
      </c>
      <c r="NR2" s="23">
        <v>41446</v>
      </c>
      <c r="NS2" s="23">
        <v>41447</v>
      </c>
      <c r="NT2" s="23">
        <v>41448</v>
      </c>
      <c r="NU2" s="23">
        <v>41450</v>
      </c>
      <c r="NV2" s="23">
        <v>41451</v>
      </c>
      <c r="NW2" s="23">
        <v>41452</v>
      </c>
      <c r="NX2" s="23">
        <v>41453</v>
      </c>
      <c r="NY2" s="23">
        <v>41454</v>
      </c>
      <c r="NZ2" s="23">
        <v>41458</v>
      </c>
      <c r="OA2" s="23">
        <v>41459</v>
      </c>
      <c r="OB2" s="23">
        <v>41460</v>
      </c>
      <c r="OC2" s="23">
        <v>41461</v>
      </c>
      <c r="OD2" s="23">
        <v>41462</v>
      </c>
      <c r="OE2" s="23">
        <v>41465</v>
      </c>
      <c r="OF2" s="23">
        <v>41466</v>
      </c>
      <c r="OG2" s="23">
        <v>41467</v>
      </c>
      <c r="OH2" s="23">
        <v>41468</v>
      </c>
      <c r="OI2" s="23">
        <v>41469</v>
      </c>
      <c r="OJ2" s="23">
        <v>41471</v>
      </c>
      <c r="OK2" s="23">
        <v>41472</v>
      </c>
      <c r="OL2" s="23">
        <v>41473</v>
      </c>
      <c r="OM2" s="23">
        <v>41475</v>
      </c>
      <c r="ON2" s="23">
        <v>41476</v>
      </c>
      <c r="OO2" s="23">
        <v>41478</v>
      </c>
      <c r="OP2" s="23">
        <v>41479</v>
      </c>
      <c r="OQ2" s="23">
        <v>41480</v>
      </c>
      <c r="OR2" s="23">
        <v>41481</v>
      </c>
      <c r="OS2" s="23">
        <v>41482</v>
      </c>
      <c r="OT2" s="23">
        <v>41483</v>
      </c>
      <c r="OU2" s="23">
        <v>41485</v>
      </c>
      <c r="OV2" s="23">
        <v>41486</v>
      </c>
      <c r="OW2" s="23">
        <v>41487</v>
      </c>
      <c r="OX2" s="23">
        <v>41488</v>
      </c>
      <c r="OY2" s="23">
        <v>41489</v>
      </c>
      <c r="OZ2" s="23">
        <v>41490</v>
      </c>
      <c r="PA2" s="23">
        <v>41493</v>
      </c>
      <c r="PB2" s="23">
        <v>41494</v>
      </c>
      <c r="PC2" s="23">
        <v>41495</v>
      </c>
      <c r="PD2" s="23">
        <v>41496</v>
      </c>
      <c r="PE2" s="23">
        <v>41500</v>
      </c>
      <c r="PF2" s="23">
        <v>41501</v>
      </c>
      <c r="PG2" s="23">
        <v>41502</v>
      </c>
      <c r="PH2" s="23">
        <v>41503</v>
      </c>
      <c r="PI2" s="23">
        <v>41504</v>
      </c>
      <c r="PJ2" s="23">
        <v>41507</v>
      </c>
      <c r="PK2" s="23">
        <v>41509</v>
      </c>
      <c r="PL2" s="23">
        <v>41510</v>
      </c>
      <c r="PM2" s="23">
        <v>41514</v>
      </c>
      <c r="PN2" s="23">
        <v>41515</v>
      </c>
      <c r="PO2" s="23">
        <v>41516</v>
      </c>
      <c r="PP2" s="23">
        <v>41517</v>
      </c>
      <c r="PQ2" s="23">
        <v>41520</v>
      </c>
      <c r="PR2" s="23">
        <v>41521</v>
      </c>
      <c r="PS2" s="23">
        <v>41522</v>
      </c>
      <c r="PT2" s="23">
        <v>41523</v>
      </c>
      <c r="PU2" s="23">
        <v>41524</v>
      </c>
      <c r="PV2" s="23">
        <v>41525</v>
      </c>
      <c r="PW2" s="23">
        <v>41528</v>
      </c>
      <c r="PX2" s="23">
        <v>41529</v>
      </c>
      <c r="PY2" s="23">
        <v>41530</v>
      </c>
      <c r="PZ2" s="23">
        <v>41531</v>
      </c>
      <c r="QA2" s="23">
        <v>41532</v>
      </c>
      <c r="QB2" s="23">
        <v>41534</v>
      </c>
      <c r="QC2" s="23">
        <v>41535</v>
      </c>
      <c r="QD2" s="23">
        <v>41536</v>
      </c>
      <c r="QE2" s="23">
        <v>41537</v>
      </c>
      <c r="QF2" s="23">
        <v>41538</v>
      </c>
      <c r="QG2" s="23">
        <v>41541</v>
      </c>
      <c r="QH2" s="23">
        <v>41542</v>
      </c>
      <c r="QI2" s="23">
        <v>41543</v>
      </c>
      <c r="QJ2" s="23">
        <v>41544</v>
      </c>
      <c r="QK2" s="23">
        <v>41545</v>
      </c>
      <c r="QL2" s="23">
        <v>41546</v>
      </c>
      <c r="QM2" s="23">
        <v>41549</v>
      </c>
      <c r="QN2" s="23">
        <v>41550</v>
      </c>
      <c r="QO2" s="23">
        <v>41552</v>
      </c>
      <c r="QP2" s="23">
        <v>41553</v>
      </c>
      <c r="QQ2" s="23">
        <v>41555</v>
      </c>
      <c r="QR2" s="23">
        <v>41556</v>
      </c>
      <c r="QS2" s="23">
        <v>41557</v>
      </c>
      <c r="QT2" s="23">
        <v>41558</v>
      </c>
      <c r="QU2" s="23">
        <v>41559</v>
      </c>
      <c r="QV2" s="23">
        <v>41560</v>
      </c>
      <c r="QW2" s="23">
        <v>41562</v>
      </c>
      <c r="QX2" s="23">
        <v>41563</v>
      </c>
      <c r="QY2" s="23">
        <v>41564</v>
      </c>
      <c r="QZ2" s="23">
        <v>41565</v>
      </c>
      <c r="RA2" s="23">
        <v>41566</v>
      </c>
      <c r="RB2" s="23">
        <v>41567</v>
      </c>
      <c r="RC2" s="23">
        <v>41569</v>
      </c>
      <c r="RD2" s="23">
        <v>41570</v>
      </c>
      <c r="RE2" s="23">
        <v>41571</v>
      </c>
      <c r="RF2" s="23">
        <v>41572</v>
      </c>
      <c r="RG2" s="23">
        <v>41573</v>
      </c>
      <c r="RH2" s="23">
        <v>41576</v>
      </c>
      <c r="RI2" s="23">
        <v>41577</v>
      </c>
      <c r="RJ2" s="23">
        <v>41578</v>
      </c>
      <c r="RK2" s="23">
        <v>41585</v>
      </c>
      <c r="RL2" s="23">
        <v>41586</v>
      </c>
      <c r="RM2" s="23">
        <v>41587</v>
      </c>
      <c r="RN2" s="23">
        <v>41588</v>
      </c>
      <c r="RO2" s="23">
        <v>41590</v>
      </c>
      <c r="RP2" s="23">
        <v>41591</v>
      </c>
      <c r="RQ2" s="23">
        <v>41592</v>
      </c>
      <c r="RR2" s="23">
        <v>41594</v>
      </c>
      <c r="RS2" s="23">
        <v>41597</v>
      </c>
      <c r="RT2" s="23">
        <v>41598</v>
      </c>
      <c r="RU2" s="23">
        <v>41599</v>
      </c>
      <c r="RV2" s="23">
        <v>41601</v>
      </c>
      <c r="RW2" s="23">
        <v>41602</v>
      </c>
      <c r="RX2" s="23">
        <v>41605</v>
      </c>
      <c r="RY2" s="23">
        <v>41606</v>
      </c>
      <c r="RZ2" s="23">
        <v>41607</v>
      </c>
      <c r="SA2" s="23">
        <v>41608</v>
      </c>
      <c r="SB2" s="23">
        <v>41609</v>
      </c>
      <c r="SC2" s="23">
        <v>41611</v>
      </c>
      <c r="SD2" s="23">
        <v>41612</v>
      </c>
      <c r="SE2" s="23">
        <v>41613</v>
      </c>
      <c r="SF2" s="23">
        <v>41614</v>
      </c>
      <c r="SG2" s="23">
        <v>41615</v>
      </c>
      <c r="SH2" s="23">
        <v>41618</v>
      </c>
      <c r="SI2" s="23">
        <v>41619</v>
      </c>
      <c r="SJ2" s="23">
        <v>41620</v>
      </c>
      <c r="SK2" s="23">
        <v>41621</v>
      </c>
      <c r="SL2" s="23">
        <v>41622</v>
      </c>
      <c r="SM2" s="23" t="s">
        <v>759</v>
      </c>
    </row>
    <row r="3" spans="1:507" x14ac:dyDescent="0.15">
      <c r="A3" s="24" t="s">
        <v>36</v>
      </c>
      <c r="B3" s="25"/>
      <c r="C3" s="25">
        <v>46</v>
      </c>
      <c r="D3" s="25">
        <v>21</v>
      </c>
      <c r="E3" s="25"/>
      <c r="F3" s="25">
        <v>1</v>
      </c>
      <c r="G3" s="25">
        <v>43</v>
      </c>
      <c r="H3" s="25"/>
      <c r="I3" s="25"/>
      <c r="J3" s="25"/>
      <c r="K3" s="25"/>
      <c r="L3" s="25"/>
      <c r="M3" s="25"/>
      <c r="N3" s="25">
        <v>33</v>
      </c>
      <c r="O3" s="25"/>
      <c r="P3" s="25">
        <v>22</v>
      </c>
      <c r="Q3" s="25">
        <v>38</v>
      </c>
      <c r="R3" s="25"/>
      <c r="S3" s="25"/>
      <c r="T3" s="25"/>
      <c r="U3" s="25"/>
      <c r="V3" s="25"/>
      <c r="W3" s="25"/>
      <c r="X3" s="25">
        <v>18</v>
      </c>
      <c r="Y3" s="25">
        <v>11</v>
      </c>
      <c r="Z3" s="25"/>
      <c r="AA3" s="25"/>
      <c r="AB3" s="25"/>
      <c r="AC3" s="25">
        <v>22</v>
      </c>
      <c r="AD3" s="25"/>
      <c r="AE3" s="25"/>
      <c r="AF3" s="25"/>
      <c r="AG3" s="25"/>
      <c r="AH3" s="25">
        <v>47</v>
      </c>
      <c r="AI3" s="25"/>
      <c r="AJ3" s="25"/>
      <c r="AK3" s="25"/>
      <c r="AL3" s="25"/>
      <c r="AM3" s="25">
        <v>7</v>
      </c>
      <c r="AN3" s="25"/>
      <c r="AO3" s="25">
        <v>31</v>
      </c>
      <c r="AP3" s="25"/>
      <c r="AQ3" s="25">
        <v>29</v>
      </c>
      <c r="AR3" s="25">
        <v>14</v>
      </c>
      <c r="AS3" s="25"/>
      <c r="AT3" s="25"/>
      <c r="AU3" s="25"/>
      <c r="AV3" s="25">
        <v>8</v>
      </c>
      <c r="AW3" s="25"/>
      <c r="AX3" s="25"/>
      <c r="AY3" s="25"/>
      <c r="AZ3" s="25"/>
      <c r="BA3" s="25">
        <v>11</v>
      </c>
      <c r="BB3" s="25"/>
      <c r="BC3" s="25">
        <v>37</v>
      </c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>
        <v>35</v>
      </c>
      <c r="BP3" s="25"/>
      <c r="BQ3" s="25">
        <v>28</v>
      </c>
      <c r="BR3" s="25"/>
      <c r="BS3" s="25">
        <v>43</v>
      </c>
      <c r="BT3" s="25"/>
      <c r="BU3" s="25">
        <v>24</v>
      </c>
      <c r="BV3" s="25">
        <v>9</v>
      </c>
      <c r="BW3" s="25"/>
      <c r="BX3" s="25"/>
      <c r="BY3" s="25"/>
      <c r="BZ3" s="25">
        <v>48</v>
      </c>
      <c r="CA3" s="25">
        <v>7</v>
      </c>
      <c r="CB3" s="25">
        <v>42</v>
      </c>
      <c r="CC3" s="25"/>
      <c r="CD3" s="25">
        <v>45</v>
      </c>
      <c r="CE3" s="25">
        <v>18</v>
      </c>
      <c r="CF3" s="25"/>
      <c r="CG3" s="25"/>
      <c r="CH3" s="25"/>
      <c r="CI3" s="25">
        <v>25</v>
      </c>
      <c r="CJ3" s="25">
        <v>37</v>
      </c>
      <c r="CK3" s="25">
        <v>34</v>
      </c>
      <c r="CL3" s="25">
        <v>12</v>
      </c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  <c r="DB3" s="25">
        <v>23</v>
      </c>
      <c r="DC3" s="25">
        <v>10</v>
      </c>
      <c r="DD3" s="25"/>
      <c r="DE3" s="25"/>
      <c r="DF3" s="25"/>
      <c r="DG3" s="25">
        <v>30</v>
      </c>
      <c r="DH3" s="25">
        <v>15</v>
      </c>
      <c r="DI3" s="25">
        <v>14</v>
      </c>
      <c r="DJ3" s="25">
        <v>15</v>
      </c>
      <c r="DK3" s="25">
        <v>18</v>
      </c>
      <c r="DL3" s="25">
        <v>41</v>
      </c>
      <c r="DM3" s="25">
        <v>50</v>
      </c>
      <c r="DN3" s="25"/>
      <c r="DO3" s="25">
        <v>37</v>
      </c>
      <c r="DP3" s="25"/>
      <c r="DQ3" s="25"/>
      <c r="DR3" s="25"/>
      <c r="DS3" s="25"/>
      <c r="DT3" s="25"/>
      <c r="DU3" s="25"/>
      <c r="DV3" s="25">
        <v>41</v>
      </c>
      <c r="DW3" s="25">
        <v>25</v>
      </c>
      <c r="DX3" s="25">
        <v>35</v>
      </c>
      <c r="DY3" s="25"/>
      <c r="DZ3" s="25"/>
      <c r="EA3" s="25"/>
      <c r="EB3" s="25"/>
      <c r="EC3" s="25"/>
      <c r="ED3" s="25">
        <v>12</v>
      </c>
      <c r="EE3" s="25"/>
      <c r="EF3" s="25">
        <v>16</v>
      </c>
      <c r="EG3" s="25">
        <v>48</v>
      </c>
      <c r="EH3" s="25">
        <v>22</v>
      </c>
      <c r="EI3" s="25">
        <v>5</v>
      </c>
      <c r="EJ3" s="25"/>
      <c r="EK3" s="25"/>
      <c r="EL3" s="25"/>
      <c r="EM3" s="25"/>
      <c r="EN3" s="25"/>
      <c r="EO3" s="25"/>
      <c r="EP3" s="25"/>
      <c r="EQ3" s="25">
        <v>33</v>
      </c>
      <c r="ER3" s="25"/>
      <c r="ES3" s="25"/>
      <c r="ET3" s="25"/>
      <c r="EU3" s="25">
        <v>25</v>
      </c>
      <c r="EV3" s="25">
        <v>36</v>
      </c>
      <c r="EW3" s="25">
        <v>20</v>
      </c>
      <c r="EX3" s="25">
        <v>20</v>
      </c>
      <c r="EY3" s="25">
        <v>48</v>
      </c>
      <c r="EZ3" s="25">
        <v>27</v>
      </c>
      <c r="FA3" s="25">
        <v>57</v>
      </c>
      <c r="FB3" s="25"/>
      <c r="FC3" s="25"/>
      <c r="FD3" s="25"/>
      <c r="FE3" s="25"/>
      <c r="FF3" s="25">
        <v>40</v>
      </c>
      <c r="FG3" s="25"/>
      <c r="FH3" s="25"/>
      <c r="FI3" s="25"/>
      <c r="FJ3" s="25"/>
      <c r="FK3" s="25"/>
      <c r="FL3" s="25"/>
      <c r="FM3" s="25">
        <v>18</v>
      </c>
      <c r="FN3" s="25"/>
      <c r="FO3" s="25">
        <v>26</v>
      </c>
      <c r="FP3" s="25">
        <v>42</v>
      </c>
      <c r="FQ3" s="25"/>
      <c r="FR3" s="25"/>
      <c r="FS3" s="25"/>
      <c r="FT3" s="25"/>
      <c r="FU3" s="25"/>
      <c r="FV3" s="25"/>
      <c r="FW3" s="25"/>
      <c r="FX3" s="25"/>
      <c r="FY3" s="25"/>
      <c r="FZ3" s="25"/>
      <c r="GA3" s="25"/>
      <c r="GB3" s="25">
        <v>40</v>
      </c>
      <c r="GC3" s="25">
        <v>31</v>
      </c>
      <c r="GD3" s="25">
        <v>37</v>
      </c>
      <c r="GE3" s="25">
        <v>17</v>
      </c>
      <c r="GF3" s="25">
        <v>2</v>
      </c>
      <c r="GG3" s="25"/>
      <c r="GH3" s="25">
        <v>50</v>
      </c>
      <c r="GI3" s="25">
        <v>10</v>
      </c>
      <c r="GJ3" s="25">
        <v>4</v>
      </c>
      <c r="GK3" s="25">
        <v>25</v>
      </c>
      <c r="GL3" s="25"/>
      <c r="GM3" s="25"/>
      <c r="GN3" s="25"/>
      <c r="GO3" s="25"/>
      <c r="GP3" s="25"/>
      <c r="GQ3" s="25"/>
      <c r="GR3" s="25"/>
      <c r="GS3" s="25"/>
      <c r="GT3" s="25"/>
      <c r="GU3" s="25"/>
      <c r="GV3" s="25"/>
      <c r="GW3" s="25"/>
      <c r="GX3" s="25"/>
      <c r="GY3" s="25"/>
      <c r="GZ3" s="25"/>
      <c r="HA3" s="25"/>
      <c r="HB3" s="25"/>
      <c r="HC3" s="25"/>
      <c r="HD3" s="25"/>
      <c r="HE3" s="25"/>
      <c r="HF3" s="25">
        <v>36</v>
      </c>
      <c r="HG3" s="25"/>
      <c r="HH3" s="25">
        <v>13</v>
      </c>
      <c r="HI3" s="25">
        <v>49</v>
      </c>
      <c r="HJ3" s="25"/>
      <c r="HK3" s="25"/>
      <c r="HL3" s="25"/>
      <c r="HM3" s="25">
        <v>45</v>
      </c>
      <c r="HN3" s="25"/>
      <c r="HO3" s="25"/>
      <c r="HP3" s="25"/>
      <c r="HQ3" s="25"/>
      <c r="HR3" s="25">
        <v>12</v>
      </c>
      <c r="HS3" s="25">
        <v>2</v>
      </c>
      <c r="HT3" s="25">
        <v>21</v>
      </c>
      <c r="HU3" s="25"/>
      <c r="HV3" s="25"/>
      <c r="HW3" s="25"/>
      <c r="HX3" s="25"/>
      <c r="HY3" s="25">
        <v>68</v>
      </c>
      <c r="HZ3" s="25">
        <v>18</v>
      </c>
      <c r="IA3" s="25"/>
      <c r="IB3" s="25"/>
      <c r="IC3" s="25"/>
      <c r="ID3" s="25">
        <v>37</v>
      </c>
      <c r="IE3" s="25"/>
      <c r="IF3" s="25">
        <v>27</v>
      </c>
      <c r="IG3" s="25">
        <v>32</v>
      </c>
      <c r="IH3" s="25">
        <v>49</v>
      </c>
      <c r="II3" s="25">
        <v>41</v>
      </c>
      <c r="IJ3" s="25">
        <v>50</v>
      </c>
      <c r="IK3" s="25"/>
      <c r="IL3" s="25"/>
      <c r="IM3" s="25"/>
      <c r="IN3" s="25"/>
      <c r="IO3" s="25"/>
      <c r="IP3" s="25"/>
      <c r="IQ3" s="25"/>
      <c r="IR3" s="25"/>
      <c r="IS3" s="25">
        <v>16</v>
      </c>
      <c r="IT3" s="25">
        <v>57</v>
      </c>
      <c r="IU3" s="25"/>
      <c r="IV3" s="25">
        <v>5</v>
      </c>
      <c r="IW3" s="25">
        <v>11</v>
      </c>
      <c r="IX3" s="25">
        <v>25</v>
      </c>
      <c r="IY3" s="25">
        <v>27</v>
      </c>
      <c r="IZ3" s="25"/>
      <c r="JA3" s="25">
        <v>44</v>
      </c>
      <c r="JB3" s="25"/>
      <c r="JC3" s="25">
        <v>66</v>
      </c>
      <c r="JD3" s="25">
        <v>49</v>
      </c>
      <c r="JE3" s="25"/>
      <c r="JF3" s="25">
        <v>27</v>
      </c>
      <c r="JG3" s="25">
        <v>40</v>
      </c>
      <c r="JH3" s="25"/>
      <c r="JI3" s="25"/>
      <c r="JJ3" s="25"/>
      <c r="JK3" s="25"/>
      <c r="JL3" s="25"/>
      <c r="JM3" s="25"/>
      <c r="JN3" s="25">
        <v>36</v>
      </c>
      <c r="JO3" s="25"/>
      <c r="JP3" s="25">
        <v>49</v>
      </c>
      <c r="JQ3" s="25">
        <v>14</v>
      </c>
      <c r="JR3" s="25"/>
      <c r="JS3" s="25"/>
      <c r="JT3" s="25"/>
      <c r="JU3" s="25"/>
      <c r="JV3" s="25"/>
      <c r="JW3" s="25"/>
      <c r="JX3" s="25">
        <v>11</v>
      </c>
      <c r="JY3" s="25">
        <v>12</v>
      </c>
      <c r="JZ3" s="25"/>
      <c r="KA3" s="25"/>
      <c r="KB3" s="25"/>
      <c r="KC3" s="25">
        <v>30</v>
      </c>
      <c r="KD3" s="25"/>
      <c r="KE3" s="25"/>
      <c r="KF3" s="25"/>
      <c r="KG3" s="25"/>
      <c r="KH3" s="25">
        <v>16</v>
      </c>
      <c r="KI3" s="25"/>
      <c r="KJ3" s="25"/>
      <c r="KK3" s="25"/>
      <c r="KL3" s="25"/>
      <c r="KM3" s="25">
        <v>30</v>
      </c>
      <c r="KN3" s="25"/>
      <c r="KO3" s="25">
        <v>3</v>
      </c>
      <c r="KP3" s="25"/>
      <c r="KQ3" s="25">
        <v>9</v>
      </c>
      <c r="KR3" s="25">
        <v>5</v>
      </c>
      <c r="KS3" s="25"/>
      <c r="KT3" s="25"/>
      <c r="KU3" s="25"/>
      <c r="KV3" s="25">
        <v>16</v>
      </c>
      <c r="KW3" s="25"/>
      <c r="KX3" s="25"/>
      <c r="KY3" s="25"/>
      <c r="KZ3" s="25"/>
      <c r="LA3" s="25">
        <v>7</v>
      </c>
      <c r="LB3" s="25"/>
      <c r="LC3" s="25">
        <v>50</v>
      </c>
      <c r="LD3" s="25"/>
      <c r="LE3" s="25"/>
      <c r="LF3" s="25"/>
      <c r="LG3" s="25"/>
      <c r="LH3" s="25"/>
      <c r="LI3" s="25"/>
      <c r="LJ3" s="25"/>
      <c r="LK3" s="25"/>
      <c r="LL3" s="25"/>
      <c r="LM3" s="25"/>
      <c r="LN3" s="25"/>
      <c r="LO3" s="25">
        <v>48</v>
      </c>
      <c r="LP3" s="25"/>
      <c r="LQ3" s="25">
        <v>26</v>
      </c>
      <c r="LR3" s="25"/>
      <c r="LS3" s="25">
        <v>8</v>
      </c>
      <c r="LT3" s="25"/>
      <c r="LU3" s="25">
        <v>32</v>
      </c>
      <c r="LV3" s="25">
        <v>21</v>
      </c>
      <c r="LW3" s="25"/>
      <c r="LX3" s="25"/>
      <c r="LY3" s="25"/>
      <c r="LZ3" s="25">
        <v>27</v>
      </c>
      <c r="MA3" s="25">
        <v>49</v>
      </c>
      <c r="MB3" s="25">
        <v>23</v>
      </c>
      <c r="MC3" s="25"/>
      <c r="MD3" s="25">
        <v>40</v>
      </c>
      <c r="ME3" s="25">
        <v>5</v>
      </c>
      <c r="MF3" s="25"/>
      <c r="MG3" s="25"/>
      <c r="MH3" s="25"/>
      <c r="MI3" s="25">
        <v>23</v>
      </c>
      <c r="MJ3" s="25">
        <v>47</v>
      </c>
      <c r="MK3" s="25">
        <v>32</v>
      </c>
      <c r="ML3" s="25">
        <v>41</v>
      </c>
      <c r="MM3" s="25"/>
      <c r="MN3" s="25"/>
      <c r="MO3" s="25"/>
      <c r="MP3" s="25"/>
      <c r="MQ3" s="25"/>
      <c r="MR3" s="25"/>
      <c r="MS3" s="25"/>
      <c r="MT3" s="25"/>
      <c r="MU3" s="25"/>
      <c r="MV3" s="25"/>
      <c r="MW3" s="25"/>
      <c r="MX3" s="25"/>
      <c r="MY3" s="25"/>
      <c r="MZ3" s="25"/>
      <c r="NA3" s="25"/>
      <c r="NB3" s="25">
        <v>27</v>
      </c>
      <c r="NC3" s="25">
        <v>7</v>
      </c>
      <c r="ND3" s="25"/>
      <c r="NE3" s="25"/>
      <c r="NF3" s="25"/>
      <c r="NG3" s="25">
        <v>3</v>
      </c>
      <c r="NH3" s="25">
        <v>32</v>
      </c>
      <c r="NI3" s="25">
        <v>19</v>
      </c>
      <c r="NJ3" s="25">
        <v>31</v>
      </c>
      <c r="NK3" s="25">
        <v>49</v>
      </c>
      <c r="NL3" s="25">
        <v>38</v>
      </c>
      <c r="NM3" s="25">
        <v>27</v>
      </c>
      <c r="NN3" s="25"/>
      <c r="NO3" s="25">
        <v>31</v>
      </c>
      <c r="NP3" s="25"/>
      <c r="NQ3" s="25"/>
      <c r="NR3" s="25"/>
      <c r="NS3" s="25"/>
      <c r="NT3" s="25"/>
      <c r="NU3" s="25"/>
      <c r="NV3" s="25">
        <v>8</v>
      </c>
      <c r="NW3" s="25">
        <v>72</v>
      </c>
      <c r="NX3" s="25">
        <v>78</v>
      </c>
      <c r="NY3" s="25"/>
      <c r="NZ3" s="25"/>
      <c r="OA3" s="25"/>
      <c r="OB3" s="25"/>
      <c r="OC3" s="25"/>
      <c r="OD3" s="25">
        <v>45</v>
      </c>
      <c r="OE3" s="25"/>
      <c r="OF3" s="25">
        <v>34</v>
      </c>
      <c r="OG3" s="25">
        <v>31</v>
      </c>
      <c r="OH3" s="25">
        <v>28</v>
      </c>
      <c r="OI3" s="25">
        <v>50</v>
      </c>
      <c r="OJ3" s="25"/>
      <c r="OK3" s="25"/>
      <c r="OL3" s="25"/>
      <c r="OM3" s="25"/>
      <c r="ON3" s="25"/>
      <c r="OO3" s="25"/>
      <c r="OP3" s="25"/>
      <c r="OQ3" s="25">
        <v>18</v>
      </c>
      <c r="OR3" s="25"/>
      <c r="OS3" s="25"/>
      <c r="OT3" s="25"/>
      <c r="OU3" s="25">
        <v>35</v>
      </c>
      <c r="OV3" s="25">
        <v>28</v>
      </c>
      <c r="OW3" s="25">
        <v>38</v>
      </c>
      <c r="OX3" s="25">
        <v>48</v>
      </c>
      <c r="OY3" s="25">
        <v>41</v>
      </c>
      <c r="OZ3" s="25">
        <v>44</v>
      </c>
      <c r="PA3" s="25">
        <v>10</v>
      </c>
      <c r="PB3" s="25"/>
      <c r="PC3" s="25"/>
      <c r="PD3" s="25"/>
      <c r="PE3" s="25"/>
      <c r="PF3" s="25">
        <v>21</v>
      </c>
      <c r="PG3" s="25"/>
      <c r="PH3" s="25"/>
      <c r="PI3" s="25"/>
      <c r="PJ3" s="25"/>
      <c r="PK3" s="25"/>
      <c r="PL3" s="25"/>
      <c r="PM3" s="25">
        <v>1</v>
      </c>
      <c r="PN3" s="25"/>
      <c r="PO3" s="25">
        <v>1</v>
      </c>
      <c r="PP3" s="25">
        <v>1</v>
      </c>
      <c r="PQ3" s="25"/>
      <c r="PR3" s="25"/>
      <c r="PS3" s="25"/>
      <c r="PT3" s="25"/>
      <c r="PU3" s="25"/>
      <c r="PV3" s="25"/>
      <c r="PW3" s="25"/>
      <c r="PX3" s="25"/>
      <c r="PY3" s="25"/>
      <c r="PZ3" s="25"/>
      <c r="QA3" s="25"/>
      <c r="QB3" s="25">
        <v>42</v>
      </c>
      <c r="QC3" s="25">
        <v>1</v>
      </c>
      <c r="QD3" s="25">
        <v>50</v>
      </c>
      <c r="QE3" s="25">
        <v>50</v>
      </c>
      <c r="QF3" s="25">
        <v>40</v>
      </c>
      <c r="QG3" s="25"/>
      <c r="QH3" s="25">
        <v>20</v>
      </c>
      <c r="QI3" s="25">
        <v>6</v>
      </c>
      <c r="QJ3" s="25">
        <v>31</v>
      </c>
      <c r="QK3" s="25">
        <v>24</v>
      </c>
      <c r="QL3" s="25"/>
      <c r="QM3" s="25"/>
      <c r="QN3" s="25"/>
      <c r="QO3" s="25"/>
      <c r="QP3" s="25"/>
      <c r="QQ3" s="25"/>
      <c r="QR3" s="25"/>
      <c r="QS3" s="25"/>
      <c r="QT3" s="25"/>
      <c r="QU3" s="25"/>
      <c r="QV3" s="25"/>
      <c r="QW3" s="25"/>
      <c r="QX3" s="25"/>
      <c r="QY3" s="25"/>
      <c r="QZ3" s="25"/>
      <c r="RA3" s="25"/>
      <c r="RB3" s="25"/>
      <c r="RC3" s="25"/>
      <c r="RD3" s="25"/>
      <c r="RE3" s="25"/>
      <c r="RF3" s="25">
        <v>16</v>
      </c>
      <c r="RG3" s="25"/>
      <c r="RH3" s="25">
        <v>20</v>
      </c>
      <c r="RI3" s="25">
        <v>49</v>
      </c>
      <c r="RJ3" s="25"/>
      <c r="RK3" s="25"/>
      <c r="RL3" s="25"/>
      <c r="RM3" s="25"/>
      <c r="RN3" s="25"/>
      <c r="RO3" s="25">
        <v>12</v>
      </c>
      <c r="RP3" s="25">
        <v>2</v>
      </c>
      <c r="RQ3" s="25">
        <v>21</v>
      </c>
      <c r="RR3" s="25"/>
      <c r="RS3" s="25"/>
      <c r="RT3" s="25"/>
      <c r="RU3" s="25"/>
      <c r="RV3" s="25">
        <v>68</v>
      </c>
      <c r="RW3" s="25">
        <v>18</v>
      </c>
      <c r="RX3" s="25"/>
      <c r="RY3" s="25"/>
      <c r="RZ3" s="25"/>
      <c r="SA3" s="25">
        <v>37</v>
      </c>
      <c r="SB3" s="25"/>
      <c r="SC3" s="25">
        <v>27</v>
      </c>
      <c r="SD3" s="25">
        <v>32</v>
      </c>
      <c r="SE3" s="25">
        <v>49</v>
      </c>
      <c r="SF3" s="25">
        <v>41</v>
      </c>
      <c r="SG3" s="25">
        <v>50</v>
      </c>
      <c r="SH3" s="25"/>
      <c r="SI3" s="25"/>
      <c r="SJ3" s="25"/>
      <c r="SK3" s="25"/>
      <c r="SL3" s="25"/>
      <c r="SM3" s="25">
        <v>5090</v>
      </c>
    </row>
    <row r="4" spans="1:507" x14ac:dyDescent="0.15">
      <c r="A4" s="24" t="s">
        <v>37</v>
      </c>
      <c r="B4" s="25">
        <v>12</v>
      </c>
      <c r="C4" s="25"/>
      <c r="D4" s="25"/>
      <c r="E4" s="25">
        <v>32</v>
      </c>
      <c r="F4" s="25">
        <v>3</v>
      </c>
      <c r="G4" s="25">
        <v>3</v>
      </c>
      <c r="H4" s="25">
        <v>31</v>
      </c>
      <c r="I4" s="25">
        <v>43</v>
      </c>
      <c r="J4" s="25"/>
      <c r="K4" s="25">
        <v>30</v>
      </c>
      <c r="L4" s="25">
        <v>83</v>
      </c>
      <c r="M4" s="25">
        <v>44</v>
      </c>
      <c r="N4" s="25"/>
      <c r="O4" s="25">
        <v>35</v>
      </c>
      <c r="P4" s="25"/>
      <c r="Q4" s="25"/>
      <c r="R4" s="25">
        <v>32</v>
      </c>
      <c r="S4" s="25">
        <v>19</v>
      </c>
      <c r="T4" s="25">
        <v>29</v>
      </c>
      <c r="U4" s="25">
        <v>45</v>
      </c>
      <c r="V4" s="25">
        <v>4</v>
      </c>
      <c r="W4" s="25">
        <v>7</v>
      </c>
      <c r="X4" s="25"/>
      <c r="Y4" s="25"/>
      <c r="Z4" s="25">
        <v>30</v>
      </c>
      <c r="AA4" s="25">
        <v>48</v>
      </c>
      <c r="AB4" s="25">
        <v>3</v>
      </c>
      <c r="AC4" s="25"/>
      <c r="AD4" s="25">
        <v>3</v>
      </c>
      <c r="AE4" s="25"/>
      <c r="AF4" s="25">
        <v>25</v>
      </c>
      <c r="AG4" s="25"/>
      <c r="AH4" s="25">
        <v>17</v>
      </c>
      <c r="AI4" s="25">
        <v>13</v>
      </c>
      <c r="AJ4" s="25">
        <v>8</v>
      </c>
      <c r="AK4" s="25">
        <v>36</v>
      </c>
      <c r="AL4" s="25">
        <v>59</v>
      </c>
      <c r="AM4" s="25">
        <v>30</v>
      </c>
      <c r="AN4" s="25"/>
      <c r="AO4" s="25">
        <v>48</v>
      </c>
      <c r="AP4" s="25"/>
      <c r="AQ4" s="25"/>
      <c r="AR4" s="25"/>
      <c r="AS4" s="25">
        <v>23</v>
      </c>
      <c r="AT4" s="25">
        <v>2</v>
      </c>
      <c r="AU4" s="25">
        <v>7</v>
      </c>
      <c r="AV4" s="25"/>
      <c r="AW4" s="25">
        <v>23</v>
      </c>
      <c r="AX4" s="25"/>
      <c r="AY4" s="25"/>
      <c r="AZ4" s="25">
        <v>29</v>
      </c>
      <c r="BA4" s="25">
        <v>40</v>
      </c>
      <c r="BB4" s="25">
        <v>38</v>
      </c>
      <c r="BC4" s="25"/>
      <c r="BD4" s="25">
        <v>20</v>
      </c>
      <c r="BE4" s="25">
        <v>54</v>
      </c>
      <c r="BF4" s="25">
        <v>27</v>
      </c>
      <c r="BG4" s="25"/>
      <c r="BH4" s="25">
        <v>23</v>
      </c>
      <c r="BI4" s="25">
        <v>40</v>
      </c>
      <c r="BJ4" s="25"/>
      <c r="BK4" s="25"/>
      <c r="BL4" s="25"/>
      <c r="BM4" s="25"/>
      <c r="BN4" s="25"/>
      <c r="BO4" s="25"/>
      <c r="BP4" s="25">
        <v>49</v>
      </c>
      <c r="BQ4" s="25"/>
      <c r="BR4" s="25">
        <v>19</v>
      </c>
      <c r="BS4" s="25"/>
      <c r="BT4" s="25">
        <v>39</v>
      </c>
      <c r="BU4" s="25">
        <v>7</v>
      </c>
      <c r="BV4" s="25"/>
      <c r="BW4" s="25">
        <v>50</v>
      </c>
      <c r="BX4" s="25">
        <v>43</v>
      </c>
      <c r="BY4" s="25"/>
      <c r="BZ4" s="25"/>
      <c r="CA4" s="25"/>
      <c r="CB4" s="25"/>
      <c r="CC4" s="25">
        <v>3</v>
      </c>
      <c r="CD4" s="25"/>
      <c r="CE4" s="25">
        <v>43</v>
      </c>
      <c r="CF4" s="25">
        <v>18</v>
      </c>
      <c r="CG4" s="25">
        <v>8</v>
      </c>
      <c r="CH4" s="25"/>
      <c r="CI4" s="25"/>
      <c r="CJ4" s="25"/>
      <c r="CK4" s="25"/>
      <c r="CL4" s="25"/>
      <c r="CM4" s="25">
        <v>22</v>
      </c>
      <c r="CN4" s="25">
        <v>26</v>
      </c>
      <c r="CO4" s="25">
        <v>16</v>
      </c>
      <c r="CP4" s="25">
        <v>19</v>
      </c>
      <c r="CQ4" s="25">
        <v>47</v>
      </c>
      <c r="CR4" s="25">
        <v>36</v>
      </c>
      <c r="CS4" s="25">
        <v>6</v>
      </c>
      <c r="CT4" s="25"/>
      <c r="CU4" s="25">
        <v>4</v>
      </c>
      <c r="CV4" s="25"/>
      <c r="CW4" s="25"/>
      <c r="CX4" s="25"/>
      <c r="CY4" s="25"/>
      <c r="CZ4" s="25"/>
      <c r="DA4" s="25">
        <v>2</v>
      </c>
      <c r="DB4" s="25">
        <v>44</v>
      </c>
      <c r="DC4" s="25"/>
      <c r="DD4" s="25">
        <v>16</v>
      </c>
      <c r="DE4" s="25"/>
      <c r="DF4" s="25"/>
      <c r="DG4" s="25"/>
      <c r="DH4" s="25"/>
      <c r="DI4" s="25"/>
      <c r="DJ4" s="25"/>
      <c r="DK4" s="25"/>
      <c r="DL4" s="25">
        <v>5</v>
      </c>
      <c r="DM4" s="25">
        <v>49</v>
      </c>
      <c r="DN4" s="25">
        <v>19</v>
      </c>
      <c r="DO4" s="25"/>
      <c r="DP4" s="25">
        <v>52</v>
      </c>
      <c r="DQ4" s="25">
        <v>82</v>
      </c>
      <c r="DR4" s="25">
        <v>13</v>
      </c>
      <c r="DS4" s="25">
        <v>42</v>
      </c>
      <c r="DT4" s="25"/>
      <c r="DU4" s="25">
        <v>21</v>
      </c>
      <c r="DV4" s="25"/>
      <c r="DW4" s="25"/>
      <c r="DX4" s="25"/>
      <c r="DY4" s="25">
        <v>36</v>
      </c>
      <c r="DZ4" s="25">
        <v>28</v>
      </c>
      <c r="EA4" s="25">
        <v>44</v>
      </c>
      <c r="EB4" s="25">
        <v>7</v>
      </c>
      <c r="EC4" s="25">
        <v>23</v>
      </c>
      <c r="ED4" s="25"/>
      <c r="EE4" s="25">
        <v>5</v>
      </c>
      <c r="EF4" s="25"/>
      <c r="EG4" s="25"/>
      <c r="EH4" s="25">
        <v>13</v>
      </c>
      <c r="EI4" s="25"/>
      <c r="EJ4" s="25">
        <v>24</v>
      </c>
      <c r="EK4" s="25">
        <v>5</v>
      </c>
      <c r="EL4" s="25">
        <v>19</v>
      </c>
      <c r="EM4" s="25">
        <v>15</v>
      </c>
      <c r="EN4" s="25">
        <v>39</v>
      </c>
      <c r="EO4" s="25"/>
      <c r="EP4" s="25">
        <v>12</v>
      </c>
      <c r="EQ4" s="25">
        <v>30</v>
      </c>
      <c r="ER4" s="25"/>
      <c r="ES4" s="25">
        <v>31</v>
      </c>
      <c r="ET4" s="25"/>
      <c r="EU4" s="25"/>
      <c r="EV4" s="25"/>
      <c r="EW4" s="25"/>
      <c r="EX4" s="25"/>
      <c r="EY4" s="25"/>
      <c r="EZ4" s="25"/>
      <c r="FA4" s="25"/>
      <c r="FB4" s="25"/>
      <c r="FC4" s="25">
        <v>29</v>
      </c>
      <c r="FD4" s="25"/>
      <c r="FE4" s="25">
        <v>45</v>
      </c>
      <c r="FF4" s="25">
        <v>15</v>
      </c>
      <c r="FG4" s="25">
        <v>43</v>
      </c>
      <c r="FH4" s="25">
        <v>28</v>
      </c>
      <c r="FI4" s="25"/>
      <c r="FJ4" s="25">
        <v>36</v>
      </c>
      <c r="FK4" s="25"/>
      <c r="FL4" s="25"/>
      <c r="FM4" s="25"/>
      <c r="FN4" s="25"/>
      <c r="FO4" s="25">
        <v>36</v>
      </c>
      <c r="FP4" s="25"/>
      <c r="FQ4" s="25"/>
      <c r="FR4" s="25">
        <v>45</v>
      </c>
      <c r="FS4" s="25"/>
      <c r="FT4" s="25">
        <v>43</v>
      </c>
      <c r="FU4" s="25">
        <v>25</v>
      </c>
      <c r="FV4" s="25">
        <v>42</v>
      </c>
      <c r="FW4" s="25">
        <v>49</v>
      </c>
      <c r="FX4" s="25"/>
      <c r="FY4" s="25"/>
      <c r="FZ4" s="25"/>
      <c r="GA4" s="25"/>
      <c r="GB4" s="25"/>
      <c r="GC4" s="25"/>
      <c r="GD4" s="25">
        <v>47</v>
      </c>
      <c r="GE4" s="25"/>
      <c r="GF4" s="25"/>
      <c r="GG4" s="25">
        <v>31</v>
      </c>
      <c r="GH4" s="25"/>
      <c r="GI4" s="25"/>
      <c r="GJ4" s="25"/>
      <c r="GK4" s="25"/>
      <c r="GL4" s="25">
        <v>35</v>
      </c>
      <c r="GM4" s="25">
        <v>35</v>
      </c>
      <c r="GN4" s="25">
        <v>23</v>
      </c>
      <c r="GO4" s="25">
        <v>28</v>
      </c>
      <c r="GP4" s="25">
        <v>28</v>
      </c>
      <c r="GQ4" s="25">
        <v>42</v>
      </c>
      <c r="GR4" s="25"/>
      <c r="GS4" s="25">
        <v>26</v>
      </c>
      <c r="GT4" s="25">
        <v>32</v>
      </c>
      <c r="GU4" s="25">
        <v>30</v>
      </c>
      <c r="GV4" s="25">
        <v>10</v>
      </c>
      <c r="GW4" s="25">
        <v>35</v>
      </c>
      <c r="GX4" s="25">
        <v>36</v>
      </c>
      <c r="GY4" s="25"/>
      <c r="GZ4" s="25">
        <v>35</v>
      </c>
      <c r="HA4" s="25">
        <v>24</v>
      </c>
      <c r="HB4" s="25"/>
      <c r="HC4" s="25">
        <v>40</v>
      </c>
      <c r="HD4" s="25"/>
      <c r="HE4" s="25">
        <v>46</v>
      </c>
      <c r="HF4" s="25"/>
      <c r="HG4" s="25">
        <v>42</v>
      </c>
      <c r="HH4" s="25"/>
      <c r="HI4" s="25"/>
      <c r="HJ4" s="25">
        <v>41</v>
      </c>
      <c r="HK4" s="25">
        <v>24</v>
      </c>
      <c r="HL4" s="25"/>
      <c r="HM4" s="25"/>
      <c r="HN4" s="25">
        <v>29</v>
      </c>
      <c r="HO4" s="25">
        <v>6</v>
      </c>
      <c r="HP4" s="25">
        <v>28</v>
      </c>
      <c r="HQ4" s="25">
        <v>36</v>
      </c>
      <c r="HR4" s="25"/>
      <c r="HS4" s="25">
        <v>27</v>
      </c>
      <c r="HT4" s="25">
        <v>35</v>
      </c>
      <c r="HU4" s="25">
        <v>7</v>
      </c>
      <c r="HV4" s="25">
        <v>16</v>
      </c>
      <c r="HW4" s="25">
        <v>25</v>
      </c>
      <c r="HX4" s="25"/>
      <c r="HY4" s="25"/>
      <c r="HZ4" s="25"/>
      <c r="IA4" s="25"/>
      <c r="IB4" s="25">
        <v>9</v>
      </c>
      <c r="IC4" s="25">
        <v>38</v>
      </c>
      <c r="ID4" s="25">
        <v>9</v>
      </c>
      <c r="IE4" s="25"/>
      <c r="IF4" s="25"/>
      <c r="IG4" s="25"/>
      <c r="IH4" s="25">
        <v>42</v>
      </c>
      <c r="II4" s="25"/>
      <c r="IJ4" s="25"/>
      <c r="IK4" s="25"/>
      <c r="IL4" s="25">
        <v>25</v>
      </c>
      <c r="IM4" s="25">
        <v>40</v>
      </c>
      <c r="IN4" s="25"/>
      <c r="IO4" s="25">
        <v>48</v>
      </c>
      <c r="IP4" s="25">
        <v>40</v>
      </c>
      <c r="IQ4" s="25"/>
      <c r="IR4" s="25"/>
      <c r="IS4" s="25"/>
      <c r="IT4" s="25"/>
      <c r="IU4" s="25"/>
      <c r="IV4" s="25"/>
      <c r="IW4" s="25"/>
      <c r="IX4" s="25"/>
      <c r="IY4" s="25"/>
      <c r="IZ4" s="25">
        <v>1</v>
      </c>
      <c r="JA4" s="25"/>
      <c r="JB4" s="25">
        <v>11</v>
      </c>
      <c r="JC4" s="25"/>
      <c r="JD4" s="25"/>
      <c r="JE4" s="25">
        <v>47</v>
      </c>
      <c r="JF4" s="25">
        <v>46</v>
      </c>
      <c r="JG4" s="25">
        <v>31</v>
      </c>
      <c r="JH4" s="25">
        <v>15</v>
      </c>
      <c r="JI4" s="25">
        <v>44</v>
      </c>
      <c r="JJ4" s="25"/>
      <c r="JK4" s="25">
        <v>13</v>
      </c>
      <c r="JL4" s="25">
        <v>50</v>
      </c>
      <c r="JM4" s="25">
        <v>30</v>
      </c>
      <c r="JN4" s="25"/>
      <c r="JO4" s="25">
        <v>10</v>
      </c>
      <c r="JP4" s="25"/>
      <c r="JQ4" s="25"/>
      <c r="JR4" s="25">
        <v>32</v>
      </c>
      <c r="JS4" s="25">
        <v>25</v>
      </c>
      <c r="JT4" s="25">
        <v>40</v>
      </c>
      <c r="JU4" s="25">
        <v>31</v>
      </c>
      <c r="JV4" s="25">
        <v>16</v>
      </c>
      <c r="JW4" s="25">
        <v>19</v>
      </c>
      <c r="JX4" s="25"/>
      <c r="JY4" s="25"/>
      <c r="JZ4" s="25">
        <v>25</v>
      </c>
      <c r="KA4" s="25">
        <v>39</v>
      </c>
      <c r="KB4" s="25">
        <v>45</v>
      </c>
      <c r="KC4" s="25"/>
      <c r="KD4" s="25">
        <v>11</v>
      </c>
      <c r="KE4" s="25"/>
      <c r="KF4" s="25">
        <v>25</v>
      </c>
      <c r="KG4" s="25"/>
      <c r="KH4" s="25">
        <v>4</v>
      </c>
      <c r="KI4" s="25">
        <v>51</v>
      </c>
      <c r="KJ4" s="25">
        <v>19</v>
      </c>
      <c r="KK4" s="25">
        <v>1</v>
      </c>
      <c r="KL4" s="25">
        <v>87</v>
      </c>
      <c r="KM4" s="25">
        <v>41</v>
      </c>
      <c r="KN4" s="25"/>
      <c r="KO4" s="25">
        <v>29</v>
      </c>
      <c r="KP4" s="25"/>
      <c r="KQ4" s="25"/>
      <c r="KR4" s="25"/>
      <c r="KS4" s="25">
        <v>9</v>
      </c>
      <c r="KT4" s="25">
        <v>49</v>
      </c>
      <c r="KU4" s="25">
        <v>45</v>
      </c>
      <c r="KV4" s="25"/>
      <c r="KW4" s="25">
        <v>12</v>
      </c>
      <c r="KX4" s="25"/>
      <c r="KY4" s="25"/>
      <c r="KZ4" s="25">
        <v>28</v>
      </c>
      <c r="LA4" s="25">
        <v>43</v>
      </c>
      <c r="LB4" s="25">
        <v>2</v>
      </c>
      <c r="LC4" s="25"/>
      <c r="LD4" s="25">
        <v>7</v>
      </c>
      <c r="LE4" s="25">
        <v>34</v>
      </c>
      <c r="LF4" s="25">
        <v>30</v>
      </c>
      <c r="LG4" s="25"/>
      <c r="LH4" s="25">
        <v>20</v>
      </c>
      <c r="LI4" s="25">
        <v>50</v>
      </c>
      <c r="LJ4" s="25"/>
      <c r="LK4" s="25"/>
      <c r="LL4" s="25"/>
      <c r="LM4" s="25"/>
      <c r="LN4" s="25"/>
      <c r="LO4" s="25"/>
      <c r="LP4" s="25">
        <v>25</v>
      </c>
      <c r="LQ4" s="25"/>
      <c r="LR4" s="25">
        <v>44</v>
      </c>
      <c r="LS4" s="25"/>
      <c r="LT4" s="25">
        <v>22</v>
      </c>
      <c r="LU4" s="25">
        <v>36</v>
      </c>
      <c r="LV4" s="25"/>
      <c r="LW4" s="25">
        <v>21</v>
      </c>
      <c r="LX4" s="25">
        <v>25</v>
      </c>
      <c r="LY4" s="25"/>
      <c r="LZ4" s="25"/>
      <c r="MA4" s="25"/>
      <c r="MB4" s="25"/>
      <c r="MC4" s="25">
        <v>17</v>
      </c>
      <c r="MD4" s="25"/>
      <c r="ME4" s="25">
        <v>48</v>
      </c>
      <c r="MF4" s="25">
        <v>2</v>
      </c>
      <c r="MG4" s="25">
        <v>1</v>
      </c>
      <c r="MH4" s="25"/>
      <c r="MI4" s="25"/>
      <c r="MJ4" s="25"/>
      <c r="MK4" s="25"/>
      <c r="ML4" s="25"/>
      <c r="MM4" s="25">
        <v>43</v>
      </c>
      <c r="MN4" s="25">
        <v>49</v>
      </c>
      <c r="MO4" s="25">
        <v>39</v>
      </c>
      <c r="MP4" s="25">
        <v>7</v>
      </c>
      <c r="MQ4" s="25">
        <v>67</v>
      </c>
      <c r="MR4" s="25">
        <v>19</v>
      </c>
      <c r="MS4" s="25">
        <v>37</v>
      </c>
      <c r="MT4" s="25"/>
      <c r="MU4" s="25">
        <v>37</v>
      </c>
      <c r="MV4" s="25"/>
      <c r="MW4" s="25"/>
      <c r="MX4" s="25"/>
      <c r="MY4" s="25"/>
      <c r="MZ4" s="25"/>
      <c r="NA4" s="25">
        <v>26</v>
      </c>
      <c r="NB4" s="25">
        <v>30</v>
      </c>
      <c r="NC4" s="25"/>
      <c r="ND4" s="25">
        <v>4</v>
      </c>
      <c r="NE4" s="25"/>
      <c r="NF4" s="25"/>
      <c r="NG4" s="25"/>
      <c r="NH4" s="25"/>
      <c r="NI4" s="25"/>
      <c r="NJ4" s="25"/>
      <c r="NK4" s="25"/>
      <c r="NL4" s="25">
        <v>18</v>
      </c>
      <c r="NM4" s="25">
        <v>28</v>
      </c>
      <c r="NN4" s="25">
        <v>8</v>
      </c>
      <c r="NO4" s="25"/>
      <c r="NP4" s="25">
        <v>39</v>
      </c>
      <c r="NQ4" s="25">
        <v>35</v>
      </c>
      <c r="NR4" s="25">
        <v>12</v>
      </c>
      <c r="NS4" s="25">
        <v>8</v>
      </c>
      <c r="NT4" s="25"/>
      <c r="NU4" s="25">
        <v>28</v>
      </c>
      <c r="NV4" s="25"/>
      <c r="NW4" s="25"/>
      <c r="NX4" s="25"/>
      <c r="NY4" s="25">
        <v>40</v>
      </c>
      <c r="NZ4" s="25">
        <v>44</v>
      </c>
      <c r="OA4" s="25">
        <v>46</v>
      </c>
      <c r="OB4" s="25">
        <v>14</v>
      </c>
      <c r="OC4" s="25">
        <v>36</v>
      </c>
      <c r="OD4" s="25"/>
      <c r="OE4" s="25">
        <v>40</v>
      </c>
      <c r="OF4" s="25"/>
      <c r="OG4" s="25"/>
      <c r="OH4" s="25">
        <v>5</v>
      </c>
      <c r="OI4" s="25"/>
      <c r="OJ4" s="25">
        <v>42</v>
      </c>
      <c r="OK4" s="25">
        <v>43</v>
      </c>
      <c r="OL4" s="25">
        <v>34</v>
      </c>
      <c r="OM4" s="25">
        <v>49</v>
      </c>
      <c r="ON4" s="25">
        <v>46</v>
      </c>
      <c r="OO4" s="25"/>
      <c r="OP4" s="25">
        <v>28</v>
      </c>
      <c r="OQ4" s="25">
        <v>17</v>
      </c>
      <c r="OR4" s="25"/>
      <c r="OS4" s="25">
        <v>21</v>
      </c>
      <c r="OT4" s="25"/>
      <c r="OU4" s="25"/>
      <c r="OV4" s="25"/>
      <c r="OW4" s="25"/>
      <c r="OX4" s="25"/>
      <c r="OY4" s="25"/>
      <c r="OZ4" s="25"/>
      <c r="PA4" s="25"/>
      <c r="PB4" s="25"/>
      <c r="PC4" s="25">
        <v>14</v>
      </c>
      <c r="PD4" s="25"/>
      <c r="PE4" s="25">
        <v>34</v>
      </c>
      <c r="PF4" s="25">
        <v>11</v>
      </c>
      <c r="PG4" s="25">
        <v>58</v>
      </c>
      <c r="PH4" s="25">
        <v>50</v>
      </c>
      <c r="PI4" s="25"/>
      <c r="PJ4" s="25">
        <v>35</v>
      </c>
      <c r="PK4" s="25"/>
      <c r="PL4" s="25"/>
      <c r="PM4" s="25"/>
      <c r="PN4" s="25"/>
      <c r="PO4" s="25">
        <v>14</v>
      </c>
      <c r="PP4" s="25"/>
      <c r="PQ4" s="25"/>
      <c r="PR4" s="25">
        <v>41</v>
      </c>
      <c r="PS4" s="25"/>
      <c r="PT4" s="25">
        <v>30</v>
      </c>
      <c r="PU4" s="25">
        <v>33</v>
      </c>
      <c r="PV4" s="25">
        <v>29</v>
      </c>
      <c r="PW4" s="25">
        <v>27</v>
      </c>
      <c r="PX4" s="25"/>
      <c r="PY4" s="25"/>
      <c r="PZ4" s="25"/>
      <c r="QA4" s="25"/>
      <c r="QB4" s="25"/>
      <c r="QC4" s="25"/>
      <c r="QD4" s="25">
        <v>14</v>
      </c>
      <c r="QE4" s="25"/>
      <c r="QF4" s="25"/>
      <c r="QG4" s="25">
        <v>49</v>
      </c>
      <c r="QH4" s="25"/>
      <c r="QI4" s="25"/>
      <c r="QJ4" s="25"/>
      <c r="QK4" s="25"/>
      <c r="QL4" s="25">
        <v>35</v>
      </c>
      <c r="QM4" s="25">
        <v>20</v>
      </c>
      <c r="QN4" s="25">
        <v>12</v>
      </c>
      <c r="QO4" s="25">
        <v>12</v>
      </c>
      <c r="QP4" s="25">
        <v>42</v>
      </c>
      <c r="QQ4" s="25">
        <v>9</v>
      </c>
      <c r="QR4" s="25"/>
      <c r="QS4" s="25">
        <v>5</v>
      </c>
      <c r="QT4" s="25">
        <v>5</v>
      </c>
      <c r="QU4" s="25">
        <v>35</v>
      </c>
      <c r="QV4" s="25">
        <v>16</v>
      </c>
      <c r="QW4" s="25">
        <v>11</v>
      </c>
      <c r="QX4" s="25">
        <v>32</v>
      </c>
      <c r="QY4" s="25"/>
      <c r="QZ4" s="25">
        <v>8</v>
      </c>
      <c r="RA4" s="25">
        <v>20</v>
      </c>
      <c r="RB4" s="25"/>
      <c r="RC4" s="25">
        <v>8</v>
      </c>
      <c r="RD4" s="25"/>
      <c r="RE4" s="25">
        <v>33</v>
      </c>
      <c r="RF4" s="25"/>
      <c r="RG4" s="25">
        <v>7</v>
      </c>
      <c r="RH4" s="25"/>
      <c r="RI4" s="25"/>
      <c r="RJ4" s="25">
        <v>36</v>
      </c>
      <c r="RK4" s="25">
        <v>29</v>
      </c>
      <c r="RL4" s="25">
        <v>6</v>
      </c>
      <c r="RM4" s="25">
        <v>28</v>
      </c>
      <c r="RN4" s="25">
        <v>36</v>
      </c>
      <c r="RO4" s="25"/>
      <c r="RP4" s="25">
        <v>27</v>
      </c>
      <c r="RQ4" s="25">
        <v>35</v>
      </c>
      <c r="RR4" s="25">
        <v>7</v>
      </c>
      <c r="RS4" s="25">
        <v>16</v>
      </c>
      <c r="RT4" s="25">
        <v>25</v>
      </c>
      <c r="RU4" s="25"/>
      <c r="RV4" s="25"/>
      <c r="RW4" s="25"/>
      <c r="RX4" s="25"/>
      <c r="RY4" s="25">
        <v>9</v>
      </c>
      <c r="RZ4" s="25">
        <v>38</v>
      </c>
      <c r="SA4" s="25">
        <v>9</v>
      </c>
      <c r="SB4" s="25"/>
      <c r="SC4" s="25"/>
      <c r="SD4" s="25"/>
      <c r="SE4" s="25">
        <v>42</v>
      </c>
      <c r="SF4" s="25"/>
      <c r="SG4" s="25"/>
      <c r="SH4" s="25"/>
      <c r="SI4" s="25">
        <v>25</v>
      </c>
      <c r="SJ4" s="25">
        <v>40</v>
      </c>
      <c r="SK4" s="25"/>
      <c r="SL4" s="25">
        <v>48</v>
      </c>
      <c r="SM4" s="25">
        <v>7467</v>
      </c>
    </row>
    <row r="5" spans="1:507" x14ac:dyDescent="0.15">
      <c r="A5" s="24" t="s">
        <v>38</v>
      </c>
      <c r="B5" s="25"/>
      <c r="C5" s="25"/>
      <c r="D5" s="25"/>
      <c r="E5" s="25"/>
      <c r="F5" s="25"/>
      <c r="G5" s="25"/>
      <c r="H5" s="25">
        <v>22</v>
      </c>
      <c r="I5" s="25">
        <v>19</v>
      </c>
      <c r="J5" s="25">
        <v>39</v>
      </c>
      <c r="K5" s="25"/>
      <c r="L5" s="25"/>
      <c r="M5" s="25"/>
      <c r="N5" s="25"/>
      <c r="O5" s="25"/>
      <c r="P5" s="25"/>
      <c r="Q5" s="25"/>
      <c r="R5" s="25">
        <v>5</v>
      </c>
      <c r="S5" s="25"/>
      <c r="T5" s="25">
        <v>38</v>
      </c>
      <c r="U5" s="25"/>
      <c r="V5" s="25"/>
      <c r="W5" s="25">
        <v>34</v>
      </c>
      <c r="X5" s="25">
        <v>15</v>
      </c>
      <c r="Y5" s="25"/>
      <c r="Z5" s="25"/>
      <c r="AA5" s="25"/>
      <c r="AB5" s="25"/>
      <c r="AC5" s="25"/>
      <c r="AD5" s="25"/>
      <c r="AE5" s="25">
        <v>30</v>
      </c>
      <c r="AF5" s="25"/>
      <c r="AG5" s="25">
        <v>13</v>
      </c>
      <c r="AH5" s="25"/>
      <c r="AI5" s="25"/>
      <c r="AJ5" s="25"/>
      <c r="AK5" s="25"/>
      <c r="AL5" s="25"/>
      <c r="AM5" s="25"/>
      <c r="AN5" s="25">
        <v>21</v>
      </c>
      <c r="AO5" s="25"/>
      <c r="AP5" s="25">
        <v>27</v>
      </c>
      <c r="AQ5" s="25">
        <v>64</v>
      </c>
      <c r="AR5" s="25"/>
      <c r="AS5" s="25"/>
      <c r="AT5" s="25"/>
      <c r="AU5" s="25"/>
      <c r="AV5" s="25"/>
      <c r="AW5" s="25"/>
      <c r="AX5" s="25">
        <v>47</v>
      </c>
      <c r="AY5" s="25">
        <v>9</v>
      </c>
      <c r="AZ5" s="25">
        <v>49</v>
      </c>
      <c r="BA5" s="25"/>
      <c r="BB5" s="25"/>
      <c r="BC5" s="25"/>
      <c r="BD5" s="25">
        <v>4</v>
      </c>
      <c r="BE5" s="25"/>
      <c r="BF5" s="25"/>
      <c r="BG5" s="25">
        <v>28</v>
      </c>
      <c r="BH5" s="25">
        <v>19</v>
      </c>
      <c r="BI5" s="25"/>
      <c r="BJ5" s="25">
        <v>40</v>
      </c>
      <c r="BK5" s="25">
        <v>48</v>
      </c>
      <c r="BL5" s="25">
        <v>82</v>
      </c>
      <c r="BM5" s="25">
        <v>48</v>
      </c>
      <c r="BN5" s="25">
        <v>42</v>
      </c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>
        <v>31</v>
      </c>
      <c r="BZ5" s="25"/>
      <c r="CA5" s="25">
        <v>43</v>
      </c>
      <c r="CB5" s="25">
        <v>4</v>
      </c>
      <c r="CC5" s="25"/>
      <c r="CD5" s="25"/>
      <c r="CE5" s="25"/>
      <c r="CF5" s="25">
        <v>64</v>
      </c>
      <c r="CG5" s="25">
        <v>13</v>
      </c>
      <c r="CH5" s="25">
        <v>13</v>
      </c>
      <c r="CI5" s="25"/>
      <c r="CJ5" s="25">
        <v>25</v>
      </c>
      <c r="CK5" s="25"/>
      <c r="CL5" s="25"/>
      <c r="CM5" s="25"/>
      <c r="CN5" s="25"/>
      <c r="CO5" s="25"/>
      <c r="CP5" s="25"/>
      <c r="CQ5" s="25"/>
      <c r="CR5" s="25"/>
      <c r="CS5" s="25"/>
      <c r="CT5" s="25">
        <v>22</v>
      </c>
      <c r="CU5" s="25">
        <v>34</v>
      </c>
      <c r="CV5" s="25">
        <v>43</v>
      </c>
      <c r="CW5" s="25">
        <v>82</v>
      </c>
      <c r="CX5" s="25">
        <v>17</v>
      </c>
      <c r="CY5" s="25">
        <v>38</v>
      </c>
      <c r="CZ5" s="25">
        <v>72</v>
      </c>
      <c r="DA5" s="25"/>
      <c r="DB5" s="25"/>
      <c r="DC5" s="25"/>
      <c r="DD5" s="25"/>
      <c r="DE5" s="25">
        <v>36</v>
      </c>
      <c r="DF5" s="25">
        <v>6</v>
      </c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>
        <v>15</v>
      </c>
      <c r="DT5" s="25">
        <v>42</v>
      </c>
      <c r="DU5" s="25"/>
      <c r="DV5" s="25"/>
      <c r="DW5" s="25"/>
      <c r="DX5" s="25"/>
      <c r="DY5" s="25"/>
      <c r="DZ5" s="25"/>
      <c r="EA5" s="25"/>
      <c r="EB5" s="25">
        <v>26</v>
      </c>
      <c r="EC5" s="25"/>
      <c r="ED5" s="25"/>
      <c r="EE5" s="25"/>
      <c r="EF5" s="25"/>
      <c r="EG5" s="25">
        <v>43</v>
      </c>
      <c r="EH5" s="25"/>
      <c r="EI5" s="25"/>
      <c r="EJ5" s="25"/>
      <c r="EK5" s="25"/>
      <c r="EL5" s="25"/>
      <c r="EM5" s="25"/>
      <c r="EN5" s="25"/>
      <c r="EO5" s="25">
        <v>7</v>
      </c>
      <c r="EP5" s="25"/>
      <c r="EQ5" s="25"/>
      <c r="ER5" s="25">
        <v>32</v>
      </c>
      <c r="ES5" s="25"/>
      <c r="ET5" s="25">
        <v>33</v>
      </c>
      <c r="EU5" s="25"/>
      <c r="EV5" s="25">
        <v>36</v>
      </c>
      <c r="EW5" s="25"/>
      <c r="EX5" s="25"/>
      <c r="EY5" s="25"/>
      <c r="EZ5" s="25"/>
      <c r="FA5" s="25"/>
      <c r="FB5" s="25">
        <v>30</v>
      </c>
      <c r="FC5" s="25"/>
      <c r="FD5" s="25">
        <v>40</v>
      </c>
      <c r="FE5" s="25">
        <v>35</v>
      </c>
      <c r="FF5" s="25"/>
      <c r="FG5" s="25"/>
      <c r="FH5" s="25"/>
      <c r="FI5" s="25">
        <v>50</v>
      </c>
      <c r="FJ5" s="25">
        <v>48</v>
      </c>
      <c r="FK5" s="25">
        <v>46</v>
      </c>
      <c r="FL5" s="25">
        <v>45</v>
      </c>
      <c r="FM5" s="25">
        <v>27</v>
      </c>
      <c r="FN5" s="25">
        <v>24</v>
      </c>
      <c r="FO5" s="25"/>
      <c r="FP5" s="25"/>
      <c r="FQ5" s="25">
        <v>11</v>
      </c>
      <c r="FR5" s="25">
        <v>11</v>
      </c>
      <c r="FS5" s="25">
        <v>46</v>
      </c>
      <c r="FT5" s="25">
        <v>48</v>
      </c>
      <c r="FU5" s="25"/>
      <c r="FV5" s="25"/>
      <c r="FW5" s="25">
        <v>41</v>
      </c>
      <c r="FX5" s="25">
        <v>26</v>
      </c>
      <c r="FY5" s="25">
        <v>25</v>
      </c>
      <c r="FZ5" s="25">
        <v>70</v>
      </c>
      <c r="GA5" s="25">
        <v>4</v>
      </c>
      <c r="GB5" s="25"/>
      <c r="GC5" s="25"/>
      <c r="GD5" s="25"/>
      <c r="GE5" s="25"/>
      <c r="GF5" s="25"/>
      <c r="GG5" s="25"/>
      <c r="GH5" s="25">
        <v>43</v>
      </c>
      <c r="GI5" s="25"/>
      <c r="GJ5" s="25">
        <v>42</v>
      </c>
      <c r="GK5" s="25"/>
      <c r="GL5" s="25"/>
      <c r="GM5" s="25"/>
      <c r="GN5" s="25"/>
      <c r="GO5" s="25"/>
      <c r="GP5" s="25"/>
      <c r="GQ5" s="25"/>
      <c r="GR5" s="25">
        <v>15</v>
      </c>
      <c r="GS5" s="25"/>
      <c r="GT5" s="25">
        <v>26</v>
      </c>
      <c r="GU5" s="25"/>
      <c r="GV5" s="25"/>
      <c r="GW5" s="25"/>
      <c r="GX5" s="25"/>
      <c r="GY5" s="25">
        <v>25</v>
      </c>
      <c r="GZ5" s="25"/>
      <c r="HA5" s="25"/>
      <c r="HB5" s="25">
        <v>42</v>
      </c>
      <c r="HC5" s="25"/>
      <c r="HD5" s="25">
        <v>46</v>
      </c>
      <c r="HE5" s="25">
        <v>35</v>
      </c>
      <c r="HF5" s="25"/>
      <c r="HG5" s="25"/>
      <c r="HH5" s="25"/>
      <c r="HI5" s="25"/>
      <c r="HJ5" s="25"/>
      <c r="HK5" s="25"/>
      <c r="HL5" s="25">
        <v>15</v>
      </c>
      <c r="HM5" s="25"/>
      <c r="HN5" s="25">
        <v>49</v>
      </c>
      <c r="HO5" s="25">
        <v>12</v>
      </c>
      <c r="HP5" s="25"/>
      <c r="HQ5" s="25"/>
      <c r="HR5" s="25"/>
      <c r="HS5" s="25"/>
      <c r="HT5" s="25"/>
      <c r="HU5" s="25">
        <v>34</v>
      </c>
      <c r="HV5" s="25"/>
      <c r="HW5" s="25">
        <v>5</v>
      </c>
      <c r="HX5" s="25">
        <v>41</v>
      </c>
      <c r="HY5" s="25">
        <v>7</v>
      </c>
      <c r="HZ5" s="25"/>
      <c r="IA5" s="25">
        <v>29</v>
      </c>
      <c r="IB5" s="25"/>
      <c r="IC5" s="25"/>
      <c r="ID5" s="25"/>
      <c r="IE5" s="25">
        <v>6</v>
      </c>
      <c r="IF5" s="25"/>
      <c r="IG5" s="25">
        <v>12</v>
      </c>
      <c r="IH5" s="25"/>
      <c r="II5" s="25">
        <v>44</v>
      </c>
      <c r="IJ5" s="25"/>
      <c r="IK5" s="25">
        <v>33</v>
      </c>
      <c r="IL5" s="25">
        <v>5</v>
      </c>
      <c r="IM5" s="25"/>
      <c r="IN5" s="25">
        <v>24</v>
      </c>
      <c r="IO5" s="25">
        <v>32</v>
      </c>
      <c r="IP5" s="25"/>
      <c r="IQ5" s="25">
        <v>11</v>
      </c>
      <c r="IR5" s="25">
        <v>35</v>
      </c>
      <c r="IS5" s="25"/>
      <c r="IT5" s="25"/>
      <c r="IU5" s="25">
        <v>23</v>
      </c>
      <c r="IV5" s="25"/>
      <c r="IW5" s="25">
        <v>20</v>
      </c>
      <c r="IX5" s="25"/>
      <c r="IY5" s="25"/>
      <c r="IZ5" s="25"/>
      <c r="JA5" s="25"/>
      <c r="JB5" s="25"/>
      <c r="JC5" s="25"/>
      <c r="JD5" s="25"/>
      <c r="JE5" s="25"/>
      <c r="JF5" s="25"/>
      <c r="JG5" s="25"/>
      <c r="JH5" s="25">
        <v>47</v>
      </c>
      <c r="JI5" s="25">
        <v>5</v>
      </c>
      <c r="JJ5" s="25">
        <v>47</v>
      </c>
      <c r="JK5" s="25"/>
      <c r="JL5" s="25"/>
      <c r="JM5" s="25"/>
      <c r="JN5" s="25"/>
      <c r="JO5" s="25"/>
      <c r="JP5" s="25"/>
      <c r="JQ5" s="25"/>
      <c r="JR5" s="25">
        <v>35</v>
      </c>
      <c r="JS5" s="25"/>
      <c r="JT5" s="25">
        <v>5</v>
      </c>
      <c r="JU5" s="25"/>
      <c r="JV5" s="25"/>
      <c r="JW5" s="25">
        <v>15</v>
      </c>
      <c r="JX5" s="25">
        <v>41</v>
      </c>
      <c r="JY5" s="25"/>
      <c r="JZ5" s="25"/>
      <c r="KA5" s="25"/>
      <c r="KB5" s="25"/>
      <c r="KC5" s="25"/>
      <c r="KD5" s="25"/>
      <c r="KE5" s="25">
        <v>39</v>
      </c>
      <c r="KF5" s="25"/>
      <c r="KG5" s="25">
        <v>12</v>
      </c>
      <c r="KH5" s="25"/>
      <c r="KI5" s="25"/>
      <c r="KJ5" s="25"/>
      <c r="KK5" s="25"/>
      <c r="KL5" s="25"/>
      <c r="KM5" s="25"/>
      <c r="KN5" s="25">
        <v>39</v>
      </c>
      <c r="KO5" s="25"/>
      <c r="KP5" s="25">
        <v>49</v>
      </c>
      <c r="KQ5" s="25">
        <v>79</v>
      </c>
      <c r="KR5" s="25"/>
      <c r="KS5" s="25"/>
      <c r="KT5" s="25"/>
      <c r="KU5" s="25"/>
      <c r="KV5" s="25"/>
      <c r="KW5" s="25"/>
      <c r="KX5" s="25">
        <v>34</v>
      </c>
      <c r="KY5" s="25">
        <v>6</v>
      </c>
      <c r="KZ5" s="25">
        <v>45</v>
      </c>
      <c r="LA5" s="25"/>
      <c r="LB5" s="25"/>
      <c r="LC5" s="25"/>
      <c r="LD5" s="25">
        <v>12</v>
      </c>
      <c r="LE5" s="25"/>
      <c r="LF5" s="25"/>
      <c r="LG5" s="25">
        <v>47</v>
      </c>
      <c r="LH5" s="25">
        <v>18</v>
      </c>
      <c r="LI5" s="25"/>
      <c r="LJ5" s="25">
        <v>45</v>
      </c>
      <c r="LK5" s="25">
        <v>4</v>
      </c>
      <c r="LL5" s="25">
        <v>37</v>
      </c>
      <c r="LM5" s="25">
        <v>45</v>
      </c>
      <c r="LN5" s="25">
        <v>14</v>
      </c>
      <c r="LO5" s="25"/>
      <c r="LP5" s="25"/>
      <c r="LQ5" s="25"/>
      <c r="LR5" s="25"/>
      <c r="LS5" s="25"/>
      <c r="LT5" s="25"/>
      <c r="LU5" s="25"/>
      <c r="LV5" s="25"/>
      <c r="LW5" s="25"/>
      <c r="LX5" s="25"/>
      <c r="LY5" s="25">
        <v>14</v>
      </c>
      <c r="LZ5" s="25"/>
      <c r="MA5" s="25">
        <v>2</v>
      </c>
      <c r="MB5" s="25">
        <v>19</v>
      </c>
      <c r="MC5" s="25"/>
      <c r="MD5" s="25"/>
      <c r="ME5" s="25"/>
      <c r="MF5" s="25">
        <v>30</v>
      </c>
      <c r="MG5" s="25">
        <v>23</v>
      </c>
      <c r="MH5" s="25">
        <v>36</v>
      </c>
      <c r="MI5" s="25"/>
      <c r="MJ5" s="25">
        <v>44</v>
      </c>
      <c r="MK5" s="25"/>
      <c r="ML5" s="25"/>
      <c r="MM5" s="25"/>
      <c r="MN5" s="25"/>
      <c r="MO5" s="25"/>
      <c r="MP5" s="25"/>
      <c r="MQ5" s="25"/>
      <c r="MR5" s="25"/>
      <c r="MS5" s="25"/>
      <c r="MT5" s="25">
        <v>42</v>
      </c>
      <c r="MU5" s="25">
        <v>7</v>
      </c>
      <c r="MV5" s="25">
        <v>20</v>
      </c>
      <c r="MW5" s="25">
        <v>69</v>
      </c>
      <c r="MX5" s="25">
        <v>5</v>
      </c>
      <c r="MY5" s="25">
        <v>48</v>
      </c>
      <c r="MZ5" s="25">
        <v>30</v>
      </c>
      <c r="NA5" s="25"/>
      <c r="NB5" s="25"/>
      <c r="NC5" s="25"/>
      <c r="ND5" s="25"/>
      <c r="NE5" s="25">
        <v>27</v>
      </c>
      <c r="NF5" s="25">
        <v>19</v>
      </c>
      <c r="NG5" s="25"/>
      <c r="NH5" s="25"/>
      <c r="NI5" s="25"/>
      <c r="NJ5" s="25"/>
      <c r="NK5" s="25"/>
      <c r="NL5" s="25"/>
      <c r="NM5" s="25"/>
      <c r="NN5" s="25"/>
      <c r="NO5" s="25"/>
      <c r="NP5" s="25"/>
      <c r="NQ5" s="25"/>
      <c r="NR5" s="25"/>
      <c r="NS5" s="25">
        <v>22</v>
      </c>
      <c r="NT5" s="25">
        <v>29</v>
      </c>
      <c r="NU5" s="25"/>
      <c r="NV5" s="25"/>
      <c r="NW5" s="25"/>
      <c r="NX5" s="25"/>
      <c r="NY5" s="25"/>
      <c r="NZ5" s="25"/>
      <c r="OA5" s="25"/>
      <c r="OB5" s="25">
        <v>30</v>
      </c>
      <c r="OC5" s="25"/>
      <c r="OD5" s="25"/>
      <c r="OE5" s="25"/>
      <c r="OF5" s="25"/>
      <c r="OG5" s="25">
        <v>16</v>
      </c>
      <c r="OH5" s="25"/>
      <c r="OI5" s="25"/>
      <c r="OJ5" s="25"/>
      <c r="OK5" s="25"/>
      <c r="OL5" s="25"/>
      <c r="OM5" s="25"/>
      <c r="ON5" s="25"/>
      <c r="OO5" s="25">
        <v>16</v>
      </c>
      <c r="OP5" s="25"/>
      <c r="OQ5" s="25"/>
      <c r="OR5" s="25">
        <v>49</v>
      </c>
      <c r="OS5" s="25"/>
      <c r="OT5" s="25">
        <v>49</v>
      </c>
      <c r="OU5" s="25"/>
      <c r="OV5" s="25">
        <v>37</v>
      </c>
      <c r="OW5" s="25"/>
      <c r="OX5" s="25"/>
      <c r="OY5" s="25"/>
      <c r="OZ5" s="25"/>
      <c r="PA5" s="25"/>
      <c r="PB5" s="25">
        <v>34</v>
      </c>
      <c r="PC5" s="25"/>
      <c r="PD5" s="25">
        <v>11</v>
      </c>
      <c r="PE5" s="25">
        <v>10</v>
      </c>
      <c r="PF5" s="25"/>
      <c r="PG5" s="25"/>
      <c r="PH5" s="25"/>
      <c r="PI5" s="25">
        <v>10</v>
      </c>
      <c r="PJ5" s="25">
        <v>19</v>
      </c>
      <c r="PK5" s="25">
        <v>32</v>
      </c>
      <c r="PL5" s="25">
        <v>41</v>
      </c>
      <c r="PM5" s="25">
        <v>30</v>
      </c>
      <c r="PN5" s="25">
        <v>34</v>
      </c>
      <c r="PO5" s="25"/>
      <c r="PP5" s="25"/>
      <c r="PQ5" s="25">
        <v>50</v>
      </c>
      <c r="PR5" s="25">
        <v>20</v>
      </c>
      <c r="PS5" s="25">
        <v>44</v>
      </c>
      <c r="PT5" s="25">
        <v>24</v>
      </c>
      <c r="PU5" s="25"/>
      <c r="PV5" s="25"/>
      <c r="PW5" s="25">
        <v>5</v>
      </c>
      <c r="PX5" s="25">
        <v>14</v>
      </c>
      <c r="PY5" s="25">
        <v>17</v>
      </c>
      <c r="PZ5" s="25">
        <v>84</v>
      </c>
      <c r="QA5" s="25">
        <v>29</v>
      </c>
      <c r="QB5" s="25"/>
      <c r="QC5" s="25"/>
      <c r="QD5" s="25"/>
      <c r="QE5" s="25"/>
      <c r="QF5" s="25"/>
      <c r="QG5" s="25"/>
      <c r="QH5" s="25">
        <v>43</v>
      </c>
      <c r="QI5" s="25"/>
      <c r="QJ5" s="25">
        <v>18</v>
      </c>
      <c r="QK5" s="25"/>
      <c r="QL5" s="25"/>
      <c r="QM5" s="25"/>
      <c r="QN5" s="25"/>
      <c r="QO5" s="25"/>
      <c r="QP5" s="25"/>
      <c r="QQ5" s="25"/>
      <c r="QR5" s="25">
        <v>37</v>
      </c>
      <c r="QS5" s="25"/>
      <c r="QT5" s="25">
        <v>18</v>
      </c>
      <c r="QU5" s="25"/>
      <c r="QV5" s="25"/>
      <c r="QW5" s="25"/>
      <c r="QX5" s="25"/>
      <c r="QY5" s="25">
        <v>31</v>
      </c>
      <c r="QZ5" s="25"/>
      <c r="RA5" s="25"/>
      <c r="RB5" s="25">
        <v>11</v>
      </c>
      <c r="RC5" s="25"/>
      <c r="RD5" s="25">
        <v>19</v>
      </c>
      <c r="RE5" s="25">
        <v>38</v>
      </c>
      <c r="RF5" s="25"/>
      <c r="RG5" s="25"/>
      <c r="RH5" s="25"/>
      <c r="RI5" s="25"/>
      <c r="RJ5" s="25"/>
      <c r="RK5" s="25">
        <v>49</v>
      </c>
      <c r="RL5" s="25">
        <v>12</v>
      </c>
      <c r="RM5" s="25"/>
      <c r="RN5" s="25"/>
      <c r="RO5" s="25"/>
      <c r="RP5" s="25"/>
      <c r="RQ5" s="25"/>
      <c r="RR5" s="25">
        <v>34</v>
      </c>
      <c r="RS5" s="25"/>
      <c r="RT5" s="25">
        <v>5</v>
      </c>
      <c r="RU5" s="25">
        <v>41</v>
      </c>
      <c r="RV5" s="25">
        <v>7</v>
      </c>
      <c r="RW5" s="25"/>
      <c r="RX5" s="25">
        <v>29</v>
      </c>
      <c r="RY5" s="25"/>
      <c r="RZ5" s="25"/>
      <c r="SA5" s="25"/>
      <c r="SB5" s="25">
        <v>6</v>
      </c>
      <c r="SC5" s="25"/>
      <c r="SD5" s="25">
        <v>12</v>
      </c>
      <c r="SE5" s="25"/>
      <c r="SF5" s="25">
        <v>44</v>
      </c>
      <c r="SG5" s="25"/>
      <c r="SH5" s="25">
        <v>33</v>
      </c>
      <c r="SI5" s="25">
        <v>5</v>
      </c>
      <c r="SJ5" s="25"/>
      <c r="SK5" s="25">
        <v>24</v>
      </c>
      <c r="SL5" s="25">
        <v>32</v>
      </c>
      <c r="SM5" s="25">
        <v>5317</v>
      </c>
    </row>
    <row r="6" spans="1:507" x14ac:dyDescent="0.15">
      <c r="A6" s="24" t="s">
        <v>759</v>
      </c>
      <c r="B6" s="25">
        <v>12</v>
      </c>
      <c r="C6" s="25">
        <v>46</v>
      </c>
      <c r="D6" s="25">
        <v>21</v>
      </c>
      <c r="E6" s="25">
        <v>32</v>
      </c>
      <c r="F6" s="25">
        <v>4</v>
      </c>
      <c r="G6" s="25">
        <v>46</v>
      </c>
      <c r="H6" s="25">
        <v>53</v>
      </c>
      <c r="I6" s="25">
        <v>62</v>
      </c>
      <c r="J6" s="25">
        <v>39</v>
      </c>
      <c r="K6" s="25">
        <v>30</v>
      </c>
      <c r="L6" s="25">
        <v>83</v>
      </c>
      <c r="M6" s="25">
        <v>44</v>
      </c>
      <c r="N6" s="25">
        <v>33</v>
      </c>
      <c r="O6" s="25">
        <v>35</v>
      </c>
      <c r="P6" s="25">
        <v>22</v>
      </c>
      <c r="Q6" s="25">
        <v>38</v>
      </c>
      <c r="R6" s="25">
        <v>37</v>
      </c>
      <c r="S6" s="25">
        <v>19</v>
      </c>
      <c r="T6" s="25">
        <v>67</v>
      </c>
      <c r="U6" s="25">
        <v>45</v>
      </c>
      <c r="V6" s="25">
        <v>4</v>
      </c>
      <c r="W6" s="25">
        <v>41</v>
      </c>
      <c r="X6" s="25">
        <v>33</v>
      </c>
      <c r="Y6" s="25">
        <v>11</v>
      </c>
      <c r="Z6" s="25">
        <v>30</v>
      </c>
      <c r="AA6" s="25">
        <v>48</v>
      </c>
      <c r="AB6" s="25">
        <v>3</v>
      </c>
      <c r="AC6" s="25">
        <v>22</v>
      </c>
      <c r="AD6" s="25">
        <v>3</v>
      </c>
      <c r="AE6" s="25">
        <v>30</v>
      </c>
      <c r="AF6" s="25">
        <v>25</v>
      </c>
      <c r="AG6" s="25">
        <v>13</v>
      </c>
      <c r="AH6" s="25">
        <v>64</v>
      </c>
      <c r="AI6" s="25">
        <v>13</v>
      </c>
      <c r="AJ6" s="25">
        <v>8</v>
      </c>
      <c r="AK6" s="25">
        <v>36</v>
      </c>
      <c r="AL6" s="25">
        <v>59</v>
      </c>
      <c r="AM6" s="25">
        <v>37</v>
      </c>
      <c r="AN6" s="25">
        <v>21</v>
      </c>
      <c r="AO6" s="25">
        <v>79</v>
      </c>
      <c r="AP6" s="25">
        <v>27</v>
      </c>
      <c r="AQ6" s="25">
        <v>93</v>
      </c>
      <c r="AR6" s="25">
        <v>14</v>
      </c>
      <c r="AS6" s="25">
        <v>23</v>
      </c>
      <c r="AT6" s="25">
        <v>2</v>
      </c>
      <c r="AU6" s="25">
        <v>7</v>
      </c>
      <c r="AV6" s="25">
        <v>8</v>
      </c>
      <c r="AW6" s="25">
        <v>23</v>
      </c>
      <c r="AX6" s="25">
        <v>47</v>
      </c>
      <c r="AY6" s="25">
        <v>9</v>
      </c>
      <c r="AZ6" s="25">
        <v>78</v>
      </c>
      <c r="BA6" s="25">
        <v>51</v>
      </c>
      <c r="BB6" s="25">
        <v>38</v>
      </c>
      <c r="BC6" s="25">
        <v>37</v>
      </c>
      <c r="BD6" s="25">
        <v>24</v>
      </c>
      <c r="BE6" s="25">
        <v>54</v>
      </c>
      <c r="BF6" s="25">
        <v>27</v>
      </c>
      <c r="BG6" s="25">
        <v>28</v>
      </c>
      <c r="BH6" s="25">
        <v>42</v>
      </c>
      <c r="BI6" s="25">
        <v>40</v>
      </c>
      <c r="BJ6" s="25">
        <v>40</v>
      </c>
      <c r="BK6" s="25">
        <v>48</v>
      </c>
      <c r="BL6" s="25">
        <v>82</v>
      </c>
      <c r="BM6" s="25">
        <v>48</v>
      </c>
      <c r="BN6" s="25">
        <v>42</v>
      </c>
      <c r="BO6" s="25">
        <v>35</v>
      </c>
      <c r="BP6" s="25">
        <v>49</v>
      </c>
      <c r="BQ6" s="25">
        <v>28</v>
      </c>
      <c r="BR6" s="25">
        <v>19</v>
      </c>
      <c r="BS6" s="25">
        <v>43</v>
      </c>
      <c r="BT6" s="25">
        <v>39</v>
      </c>
      <c r="BU6" s="25">
        <v>31</v>
      </c>
      <c r="BV6" s="25">
        <v>9</v>
      </c>
      <c r="BW6" s="25">
        <v>50</v>
      </c>
      <c r="BX6" s="25">
        <v>43</v>
      </c>
      <c r="BY6" s="25">
        <v>31</v>
      </c>
      <c r="BZ6" s="25">
        <v>48</v>
      </c>
      <c r="CA6" s="25">
        <v>50</v>
      </c>
      <c r="CB6" s="25">
        <v>46</v>
      </c>
      <c r="CC6" s="25">
        <v>3</v>
      </c>
      <c r="CD6" s="25">
        <v>45</v>
      </c>
      <c r="CE6" s="25">
        <v>61</v>
      </c>
      <c r="CF6" s="25">
        <v>82</v>
      </c>
      <c r="CG6" s="25">
        <v>21</v>
      </c>
      <c r="CH6" s="25">
        <v>13</v>
      </c>
      <c r="CI6" s="25">
        <v>25</v>
      </c>
      <c r="CJ6" s="25">
        <v>62</v>
      </c>
      <c r="CK6" s="25">
        <v>34</v>
      </c>
      <c r="CL6" s="25">
        <v>12</v>
      </c>
      <c r="CM6" s="25">
        <v>22</v>
      </c>
      <c r="CN6" s="25">
        <v>26</v>
      </c>
      <c r="CO6" s="25">
        <v>16</v>
      </c>
      <c r="CP6" s="25">
        <v>19</v>
      </c>
      <c r="CQ6" s="25">
        <v>47</v>
      </c>
      <c r="CR6" s="25">
        <v>36</v>
      </c>
      <c r="CS6" s="25">
        <v>6</v>
      </c>
      <c r="CT6" s="25">
        <v>22</v>
      </c>
      <c r="CU6" s="25">
        <v>38</v>
      </c>
      <c r="CV6" s="25">
        <v>43</v>
      </c>
      <c r="CW6" s="25">
        <v>82</v>
      </c>
      <c r="CX6" s="25">
        <v>17</v>
      </c>
      <c r="CY6" s="25">
        <v>38</v>
      </c>
      <c r="CZ6" s="25">
        <v>72</v>
      </c>
      <c r="DA6" s="25">
        <v>2</v>
      </c>
      <c r="DB6" s="25">
        <v>67</v>
      </c>
      <c r="DC6" s="25">
        <v>10</v>
      </c>
      <c r="DD6" s="25">
        <v>16</v>
      </c>
      <c r="DE6" s="25">
        <v>36</v>
      </c>
      <c r="DF6" s="25">
        <v>6</v>
      </c>
      <c r="DG6" s="25">
        <v>30</v>
      </c>
      <c r="DH6" s="25">
        <v>15</v>
      </c>
      <c r="DI6" s="25">
        <v>14</v>
      </c>
      <c r="DJ6" s="25">
        <v>15</v>
      </c>
      <c r="DK6" s="25">
        <v>18</v>
      </c>
      <c r="DL6" s="25">
        <v>46</v>
      </c>
      <c r="DM6" s="25">
        <v>99</v>
      </c>
      <c r="DN6" s="25">
        <v>19</v>
      </c>
      <c r="DO6" s="25">
        <v>37</v>
      </c>
      <c r="DP6" s="25">
        <v>52</v>
      </c>
      <c r="DQ6" s="25">
        <v>82</v>
      </c>
      <c r="DR6" s="25">
        <v>13</v>
      </c>
      <c r="DS6" s="25">
        <v>57</v>
      </c>
      <c r="DT6" s="25">
        <v>42</v>
      </c>
      <c r="DU6" s="25">
        <v>21</v>
      </c>
      <c r="DV6" s="25">
        <v>41</v>
      </c>
      <c r="DW6" s="25">
        <v>25</v>
      </c>
      <c r="DX6" s="25">
        <v>35</v>
      </c>
      <c r="DY6" s="25">
        <v>36</v>
      </c>
      <c r="DZ6" s="25">
        <v>28</v>
      </c>
      <c r="EA6" s="25">
        <v>44</v>
      </c>
      <c r="EB6" s="25">
        <v>33</v>
      </c>
      <c r="EC6" s="25">
        <v>23</v>
      </c>
      <c r="ED6" s="25">
        <v>12</v>
      </c>
      <c r="EE6" s="25">
        <v>5</v>
      </c>
      <c r="EF6" s="25">
        <v>16</v>
      </c>
      <c r="EG6" s="25">
        <v>91</v>
      </c>
      <c r="EH6" s="25">
        <v>35</v>
      </c>
      <c r="EI6" s="25">
        <v>5</v>
      </c>
      <c r="EJ6" s="25">
        <v>24</v>
      </c>
      <c r="EK6" s="25">
        <v>5</v>
      </c>
      <c r="EL6" s="25">
        <v>19</v>
      </c>
      <c r="EM6" s="25">
        <v>15</v>
      </c>
      <c r="EN6" s="25">
        <v>39</v>
      </c>
      <c r="EO6" s="25">
        <v>7</v>
      </c>
      <c r="EP6" s="25">
        <v>12</v>
      </c>
      <c r="EQ6" s="25">
        <v>63</v>
      </c>
      <c r="ER6" s="25">
        <v>32</v>
      </c>
      <c r="ES6" s="25">
        <v>31</v>
      </c>
      <c r="ET6" s="25">
        <v>33</v>
      </c>
      <c r="EU6" s="25">
        <v>25</v>
      </c>
      <c r="EV6" s="25">
        <v>72</v>
      </c>
      <c r="EW6" s="25">
        <v>20</v>
      </c>
      <c r="EX6" s="25">
        <v>20</v>
      </c>
      <c r="EY6" s="25">
        <v>48</v>
      </c>
      <c r="EZ6" s="25">
        <v>27</v>
      </c>
      <c r="FA6" s="25">
        <v>57</v>
      </c>
      <c r="FB6" s="25">
        <v>30</v>
      </c>
      <c r="FC6" s="25">
        <v>29</v>
      </c>
      <c r="FD6" s="25">
        <v>40</v>
      </c>
      <c r="FE6" s="25">
        <v>80</v>
      </c>
      <c r="FF6" s="25">
        <v>55</v>
      </c>
      <c r="FG6" s="25">
        <v>43</v>
      </c>
      <c r="FH6" s="25">
        <v>28</v>
      </c>
      <c r="FI6" s="25">
        <v>50</v>
      </c>
      <c r="FJ6" s="25">
        <v>84</v>
      </c>
      <c r="FK6" s="25">
        <v>46</v>
      </c>
      <c r="FL6" s="25">
        <v>45</v>
      </c>
      <c r="FM6" s="25">
        <v>45</v>
      </c>
      <c r="FN6" s="25">
        <v>24</v>
      </c>
      <c r="FO6" s="25">
        <v>62</v>
      </c>
      <c r="FP6" s="25">
        <v>42</v>
      </c>
      <c r="FQ6" s="25">
        <v>11</v>
      </c>
      <c r="FR6" s="25">
        <v>56</v>
      </c>
      <c r="FS6" s="25">
        <v>46</v>
      </c>
      <c r="FT6" s="25">
        <v>91</v>
      </c>
      <c r="FU6" s="25">
        <v>25</v>
      </c>
      <c r="FV6" s="25">
        <v>42</v>
      </c>
      <c r="FW6" s="25">
        <v>90</v>
      </c>
      <c r="FX6" s="25">
        <v>26</v>
      </c>
      <c r="FY6" s="25">
        <v>25</v>
      </c>
      <c r="FZ6" s="25">
        <v>70</v>
      </c>
      <c r="GA6" s="25">
        <v>4</v>
      </c>
      <c r="GB6" s="25">
        <v>40</v>
      </c>
      <c r="GC6" s="25">
        <v>31</v>
      </c>
      <c r="GD6" s="25">
        <v>84</v>
      </c>
      <c r="GE6" s="25">
        <v>17</v>
      </c>
      <c r="GF6" s="25">
        <v>2</v>
      </c>
      <c r="GG6" s="25">
        <v>31</v>
      </c>
      <c r="GH6" s="25">
        <v>93</v>
      </c>
      <c r="GI6" s="25">
        <v>10</v>
      </c>
      <c r="GJ6" s="25">
        <v>46</v>
      </c>
      <c r="GK6" s="25">
        <v>25</v>
      </c>
      <c r="GL6" s="25">
        <v>35</v>
      </c>
      <c r="GM6" s="25">
        <v>35</v>
      </c>
      <c r="GN6" s="25">
        <v>23</v>
      </c>
      <c r="GO6" s="25">
        <v>28</v>
      </c>
      <c r="GP6" s="25">
        <v>28</v>
      </c>
      <c r="GQ6" s="25">
        <v>42</v>
      </c>
      <c r="GR6" s="25">
        <v>15</v>
      </c>
      <c r="GS6" s="25">
        <v>26</v>
      </c>
      <c r="GT6" s="25">
        <v>58</v>
      </c>
      <c r="GU6" s="25">
        <v>30</v>
      </c>
      <c r="GV6" s="25">
        <v>10</v>
      </c>
      <c r="GW6" s="25">
        <v>35</v>
      </c>
      <c r="GX6" s="25">
        <v>36</v>
      </c>
      <c r="GY6" s="25">
        <v>25</v>
      </c>
      <c r="GZ6" s="25">
        <v>35</v>
      </c>
      <c r="HA6" s="25">
        <v>24</v>
      </c>
      <c r="HB6" s="25">
        <v>42</v>
      </c>
      <c r="HC6" s="25">
        <v>40</v>
      </c>
      <c r="HD6" s="25">
        <v>46</v>
      </c>
      <c r="HE6" s="25">
        <v>81</v>
      </c>
      <c r="HF6" s="25">
        <v>36</v>
      </c>
      <c r="HG6" s="25">
        <v>42</v>
      </c>
      <c r="HH6" s="25">
        <v>13</v>
      </c>
      <c r="HI6" s="25">
        <v>49</v>
      </c>
      <c r="HJ6" s="25">
        <v>41</v>
      </c>
      <c r="HK6" s="25">
        <v>24</v>
      </c>
      <c r="HL6" s="25">
        <v>15</v>
      </c>
      <c r="HM6" s="25">
        <v>45</v>
      </c>
      <c r="HN6" s="25">
        <v>78</v>
      </c>
      <c r="HO6" s="25">
        <v>18</v>
      </c>
      <c r="HP6" s="25">
        <v>28</v>
      </c>
      <c r="HQ6" s="25">
        <v>36</v>
      </c>
      <c r="HR6" s="25">
        <v>12</v>
      </c>
      <c r="HS6" s="25">
        <v>29</v>
      </c>
      <c r="HT6" s="25">
        <v>56</v>
      </c>
      <c r="HU6" s="25">
        <v>41</v>
      </c>
      <c r="HV6" s="25">
        <v>16</v>
      </c>
      <c r="HW6" s="25">
        <v>30</v>
      </c>
      <c r="HX6" s="25">
        <v>41</v>
      </c>
      <c r="HY6" s="25">
        <v>75</v>
      </c>
      <c r="HZ6" s="25">
        <v>18</v>
      </c>
      <c r="IA6" s="25">
        <v>29</v>
      </c>
      <c r="IB6" s="25">
        <v>9</v>
      </c>
      <c r="IC6" s="25">
        <v>38</v>
      </c>
      <c r="ID6" s="25">
        <v>46</v>
      </c>
      <c r="IE6" s="25">
        <v>6</v>
      </c>
      <c r="IF6" s="25">
        <v>27</v>
      </c>
      <c r="IG6" s="25">
        <v>44</v>
      </c>
      <c r="IH6" s="25">
        <v>91</v>
      </c>
      <c r="II6" s="25">
        <v>85</v>
      </c>
      <c r="IJ6" s="25">
        <v>50</v>
      </c>
      <c r="IK6" s="25">
        <v>33</v>
      </c>
      <c r="IL6" s="25">
        <v>30</v>
      </c>
      <c r="IM6" s="25">
        <v>40</v>
      </c>
      <c r="IN6" s="25">
        <v>24</v>
      </c>
      <c r="IO6" s="25">
        <v>80</v>
      </c>
      <c r="IP6" s="25">
        <v>40</v>
      </c>
      <c r="IQ6" s="25">
        <v>11</v>
      </c>
      <c r="IR6" s="25">
        <v>35</v>
      </c>
      <c r="IS6" s="25">
        <v>16</v>
      </c>
      <c r="IT6" s="25">
        <v>57</v>
      </c>
      <c r="IU6" s="25">
        <v>23</v>
      </c>
      <c r="IV6" s="25">
        <v>5</v>
      </c>
      <c r="IW6" s="25">
        <v>31</v>
      </c>
      <c r="IX6" s="25">
        <v>25</v>
      </c>
      <c r="IY6" s="25">
        <v>27</v>
      </c>
      <c r="IZ6" s="25">
        <v>1</v>
      </c>
      <c r="JA6" s="25">
        <v>44</v>
      </c>
      <c r="JB6" s="25">
        <v>11</v>
      </c>
      <c r="JC6" s="25">
        <v>66</v>
      </c>
      <c r="JD6" s="25">
        <v>49</v>
      </c>
      <c r="JE6" s="25">
        <v>47</v>
      </c>
      <c r="JF6" s="25">
        <v>73</v>
      </c>
      <c r="JG6" s="25">
        <v>71</v>
      </c>
      <c r="JH6" s="25">
        <v>62</v>
      </c>
      <c r="JI6" s="25">
        <v>49</v>
      </c>
      <c r="JJ6" s="25">
        <v>47</v>
      </c>
      <c r="JK6" s="25">
        <v>13</v>
      </c>
      <c r="JL6" s="25">
        <v>50</v>
      </c>
      <c r="JM6" s="25">
        <v>30</v>
      </c>
      <c r="JN6" s="25">
        <v>36</v>
      </c>
      <c r="JO6" s="25">
        <v>10</v>
      </c>
      <c r="JP6" s="25">
        <v>49</v>
      </c>
      <c r="JQ6" s="25">
        <v>14</v>
      </c>
      <c r="JR6" s="25">
        <v>67</v>
      </c>
      <c r="JS6" s="25">
        <v>25</v>
      </c>
      <c r="JT6" s="25">
        <v>45</v>
      </c>
      <c r="JU6" s="25">
        <v>31</v>
      </c>
      <c r="JV6" s="25">
        <v>16</v>
      </c>
      <c r="JW6" s="25">
        <v>34</v>
      </c>
      <c r="JX6" s="25">
        <v>52</v>
      </c>
      <c r="JY6" s="25">
        <v>12</v>
      </c>
      <c r="JZ6" s="25">
        <v>25</v>
      </c>
      <c r="KA6" s="25">
        <v>39</v>
      </c>
      <c r="KB6" s="25">
        <v>45</v>
      </c>
      <c r="KC6" s="25">
        <v>30</v>
      </c>
      <c r="KD6" s="25">
        <v>11</v>
      </c>
      <c r="KE6" s="25">
        <v>39</v>
      </c>
      <c r="KF6" s="25">
        <v>25</v>
      </c>
      <c r="KG6" s="25">
        <v>12</v>
      </c>
      <c r="KH6" s="25">
        <v>20</v>
      </c>
      <c r="KI6" s="25">
        <v>51</v>
      </c>
      <c r="KJ6" s="25">
        <v>19</v>
      </c>
      <c r="KK6" s="25">
        <v>1</v>
      </c>
      <c r="KL6" s="25">
        <v>87</v>
      </c>
      <c r="KM6" s="25">
        <v>71</v>
      </c>
      <c r="KN6" s="25">
        <v>39</v>
      </c>
      <c r="KO6" s="25">
        <v>32</v>
      </c>
      <c r="KP6" s="25">
        <v>49</v>
      </c>
      <c r="KQ6" s="25">
        <v>88</v>
      </c>
      <c r="KR6" s="25">
        <v>5</v>
      </c>
      <c r="KS6" s="25">
        <v>9</v>
      </c>
      <c r="KT6" s="25">
        <v>49</v>
      </c>
      <c r="KU6" s="25">
        <v>45</v>
      </c>
      <c r="KV6" s="25">
        <v>16</v>
      </c>
      <c r="KW6" s="25">
        <v>12</v>
      </c>
      <c r="KX6" s="25">
        <v>34</v>
      </c>
      <c r="KY6" s="25">
        <v>6</v>
      </c>
      <c r="KZ6" s="25">
        <v>73</v>
      </c>
      <c r="LA6" s="25">
        <v>50</v>
      </c>
      <c r="LB6" s="25">
        <v>2</v>
      </c>
      <c r="LC6" s="25">
        <v>50</v>
      </c>
      <c r="LD6" s="25">
        <v>19</v>
      </c>
      <c r="LE6" s="25">
        <v>34</v>
      </c>
      <c r="LF6" s="25">
        <v>30</v>
      </c>
      <c r="LG6" s="25">
        <v>47</v>
      </c>
      <c r="LH6" s="25">
        <v>38</v>
      </c>
      <c r="LI6" s="25">
        <v>50</v>
      </c>
      <c r="LJ6" s="25">
        <v>45</v>
      </c>
      <c r="LK6" s="25">
        <v>4</v>
      </c>
      <c r="LL6" s="25">
        <v>37</v>
      </c>
      <c r="LM6" s="25">
        <v>45</v>
      </c>
      <c r="LN6" s="25">
        <v>14</v>
      </c>
      <c r="LO6" s="25">
        <v>48</v>
      </c>
      <c r="LP6" s="25">
        <v>25</v>
      </c>
      <c r="LQ6" s="25">
        <v>26</v>
      </c>
      <c r="LR6" s="25">
        <v>44</v>
      </c>
      <c r="LS6" s="25">
        <v>8</v>
      </c>
      <c r="LT6" s="25">
        <v>22</v>
      </c>
      <c r="LU6" s="25">
        <v>68</v>
      </c>
      <c r="LV6" s="25">
        <v>21</v>
      </c>
      <c r="LW6" s="25">
        <v>21</v>
      </c>
      <c r="LX6" s="25">
        <v>25</v>
      </c>
      <c r="LY6" s="25">
        <v>14</v>
      </c>
      <c r="LZ6" s="25">
        <v>27</v>
      </c>
      <c r="MA6" s="25">
        <v>51</v>
      </c>
      <c r="MB6" s="25">
        <v>42</v>
      </c>
      <c r="MC6" s="25">
        <v>17</v>
      </c>
      <c r="MD6" s="25">
        <v>40</v>
      </c>
      <c r="ME6" s="25">
        <v>53</v>
      </c>
      <c r="MF6" s="25">
        <v>32</v>
      </c>
      <c r="MG6" s="25">
        <v>24</v>
      </c>
      <c r="MH6" s="25">
        <v>36</v>
      </c>
      <c r="MI6" s="25">
        <v>23</v>
      </c>
      <c r="MJ6" s="25">
        <v>91</v>
      </c>
      <c r="MK6" s="25">
        <v>32</v>
      </c>
      <c r="ML6" s="25">
        <v>41</v>
      </c>
      <c r="MM6" s="25">
        <v>43</v>
      </c>
      <c r="MN6" s="25">
        <v>49</v>
      </c>
      <c r="MO6" s="25">
        <v>39</v>
      </c>
      <c r="MP6" s="25">
        <v>7</v>
      </c>
      <c r="MQ6" s="25">
        <v>67</v>
      </c>
      <c r="MR6" s="25">
        <v>19</v>
      </c>
      <c r="MS6" s="25">
        <v>37</v>
      </c>
      <c r="MT6" s="25">
        <v>42</v>
      </c>
      <c r="MU6" s="25">
        <v>44</v>
      </c>
      <c r="MV6" s="25">
        <v>20</v>
      </c>
      <c r="MW6" s="25">
        <v>69</v>
      </c>
      <c r="MX6" s="25">
        <v>5</v>
      </c>
      <c r="MY6" s="25">
        <v>48</v>
      </c>
      <c r="MZ6" s="25">
        <v>30</v>
      </c>
      <c r="NA6" s="25">
        <v>26</v>
      </c>
      <c r="NB6" s="25">
        <v>57</v>
      </c>
      <c r="NC6" s="25">
        <v>7</v>
      </c>
      <c r="ND6" s="25">
        <v>4</v>
      </c>
      <c r="NE6" s="25">
        <v>27</v>
      </c>
      <c r="NF6" s="25">
        <v>19</v>
      </c>
      <c r="NG6" s="25">
        <v>3</v>
      </c>
      <c r="NH6" s="25">
        <v>32</v>
      </c>
      <c r="NI6" s="25">
        <v>19</v>
      </c>
      <c r="NJ6" s="25">
        <v>31</v>
      </c>
      <c r="NK6" s="25">
        <v>49</v>
      </c>
      <c r="NL6" s="25">
        <v>56</v>
      </c>
      <c r="NM6" s="25">
        <v>55</v>
      </c>
      <c r="NN6" s="25">
        <v>8</v>
      </c>
      <c r="NO6" s="25">
        <v>31</v>
      </c>
      <c r="NP6" s="25">
        <v>39</v>
      </c>
      <c r="NQ6" s="25">
        <v>35</v>
      </c>
      <c r="NR6" s="25">
        <v>12</v>
      </c>
      <c r="NS6" s="25">
        <v>30</v>
      </c>
      <c r="NT6" s="25">
        <v>29</v>
      </c>
      <c r="NU6" s="25">
        <v>28</v>
      </c>
      <c r="NV6" s="25">
        <v>8</v>
      </c>
      <c r="NW6" s="25">
        <v>72</v>
      </c>
      <c r="NX6" s="25">
        <v>78</v>
      </c>
      <c r="NY6" s="25">
        <v>40</v>
      </c>
      <c r="NZ6" s="25">
        <v>44</v>
      </c>
      <c r="OA6" s="25">
        <v>46</v>
      </c>
      <c r="OB6" s="25">
        <v>44</v>
      </c>
      <c r="OC6" s="25">
        <v>36</v>
      </c>
      <c r="OD6" s="25">
        <v>45</v>
      </c>
      <c r="OE6" s="25">
        <v>40</v>
      </c>
      <c r="OF6" s="25">
        <v>34</v>
      </c>
      <c r="OG6" s="25">
        <v>47</v>
      </c>
      <c r="OH6" s="25">
        <v>33</v>
      </c>
      <c r="OI6" s="25">
        <v>50</v>
      </c>
      <c r="OJ6" s="25">
        <v>42</v>
      </c>
      <c r="OK6" s="25">
        <v>43</v>
      </c>
      <c r="OL6" s="25">
        <v>34</v>
      </c>
      <c r="OM6" s="25">
        <v>49</v>
      </c>
      <c r="ON6" s="25">
        <v>46</v>
      </c>
      <c r="OO6" s="25">
        <v>16</v>
      </c>
      <c r="OP6" s="25">
        <v>28</v>
      </c>
      <c r="OQ6" s="25">
        <v>35</v>
      </c>
      <c r="OR6" s="25">
        <v>49</v>
      </c>
      <c r="OS6" s="25">
        <v>21</v>
      </c>
      <c r="OT6" s="25">
        <v>49</v>
      </c>
      <c r="OU6" s="25">
        <v>35</v>
      </c>
      <c r="OV6" s="25">
        <v>65</v>
      </c>
      <c r="OW6" s="25">
        <v>38</v>
      </c>
      <c r="OX6" s="25">
        <v>48</v>
      </c>
      <c r="OY6" s="25">
        <v>41</v>
      </c>
      <c r="OZ6" s="25">
        <v>44</v>
      </c>
      <c r="PA6" s="25">
        <v>10</v>
      </c>
      <c r="PB6" s="25">
        <v>34</v>
      </c>
      <c r="PC6" s="25">
        <v>14</v>
      </c>
      <c r="PD6" s="25">
        <v>11</v>
      </c>
      <c r="PE6" s="25">
        <v>44</v>
      </c>
      <c r="PF6" s="25">
        <v>32</v>
      </c>
      <c r="PG6" s="25">
        <v>58</v>
      </c>
      <c r="PH6" s="25">
        <v>50</v>
      </c>
      <c r="PI6" s="25">
        <v>10</v>
      </c>
      <c r="PJ6" s="25">
        <v>54</v>
      </c>
      <c r="PK6" s="25">
        <v>32</v>
      </c>
      <c r="PL6" s="25">
        <v>41</v>
      </c>
      <c r="PM6" s="25">
        <v>31</v>
      </c>
      <c r="PN6" s="25">
        <v>34</v>
      </c>
      <c r="PO6" s="25">
        <v>15</v>
      </c>
      <c r="PP6" s="25">
        <v>1</v>
      </c>
      <c r="PQ6" s="25">
        <v>50</v>
      </c>
      <c r="PR6" s="25">
        <v>61</v>
      </c>
      <c r="PS6" s="25">
        <v>44</v>
      </c>
      <c r="PT6" s="25">
        <v>54</v>
      </c>
      <c r="PU6" s="25">
        <v>33</v>
      </c>
      <c r="PV6" s="25">
        <v>29</v>
      </c>
      <c r="PW6" s="25">
        <v>32</v>
      </c>
      <c r="PX6" s="25">
        <v>14</v>
      </c>
      <c r="PY6" s="25">
        <v>17</v>
      </c>
      <c r="PZ6" s="25">
        <v>84</v>
      </c>
      <c r="QA6" s="25">
        <v>29</v>
      </c>
      <c r="QB6" s="25">
        <v>42</v>
      </c>
      <c r="QC6" s="25">
        <v>1</v>
      </c>
      <c r="QD6" s="25">
        <v>64</v>
      </c>
      <c r="QE6" s="25">
        <v>50</v>
      </c>
      <c r="QF6" s="25">
        <v>40</v>
      </c>
      <c r="QG6" s="25">
        <v>49</v>
      </c>
      <c r="QH6" s="25">
        <v>63</v>
      </c>
      <c r="QI6" s="25">
        <v>6</v>
      </c>
      <c r="QJ6" s="25">
        <v>49</v>
      </c>
      <c r="QK6" s="25">
        <v>24</v>
      </c>
      <c r="QL6" s="25">
        <v>35</v>
      </c>
      <c r="QM6" s="25">
        <v>20</v>
      </c>
      <c r="QN6" s="25">
        <v>12</v>
      </c>
      <c r="QO6" s="25">
        <v>12</v>
      </c>
      <c r="QP6" s="25">
        <v>42</v>
      </c>
      <c r="QQ6" s="25">
        <v>9</v>
      </c>
      <c r="QR6" s="25">
        <v>37</v>
      </c>
      <c r="QS6" s="25">
        <v>5</v>
      </c>
      <c r="QT6" s="25">
        <v>23</v>
      </c>
      <c r="QU6" s="25">
        <v>35</v>
      </c>
      <c r="QV6" s="25">
        <v>16</v>
      </c>
      <c r="QW6" s="25">
        <v>11</v>
      </c>
      <c r="QX6" s="25">
        <v>32</v>
      </c>
      <c r="QY6" s="25">
        <v>31</v>
      </c>
      <c r="QZ6" s="25">
        <v>8</v>
      </c>
      <c r="RA6" s="25">
        <v>20</v>
      </c>
      <c r="RB6" s="25">
        <v>11</v>
      </c>
      <c r="RC6" s="25">
        <v>8</v>
      </c>
      <c r="RD6" s="25">
        <v>19</v>
      </c>
      <c r="RE6" s="25">
        <v>71</v>
      </c>
      <c r="RF6" s="25">
        <v>16</v>
      </c>
      <c r="RG6" s="25">
        <v>7</v>
      </c>
      <c r="RH6" s="25">
        <v>20</v>
      </c>
      <c r="RI6" s="25">
        <v>49</v>
      </c>
      <c r="RJ6" s="25">
        <v>36</v>
      </c>
      <c r="RK6" s="25">
        <v>78</v>
      </c>
      <c r="RL6" s="25">
        <v>18</v>
      </c>
      <c r="RM6" s="25">
        <v>28</v>
      </c>
      <c r="RN6" s="25">
        <v>36</v>
      </c>
      <c r="RO6" s="25">
        <v>12</v>
      </c>
      <c r="RP6" s="25">
        <v>29</v>
      </c>
      <c r="RQ6" s="25">
        <v>56</v>
      </c>
      <c r="RR6" s="25">
        <v>41</v>
      </c>
      <c r="RS6" s="25">
        <v>16</v>
      </c>
      <c r="RT6" s="25">
        <v>30</v>
      </c>
      <c r="RU6" s="25">
        <v>41</v>
      </c>
      <c r="RV6" s="25">
        <v>75</v>
      </c>
      <c r="RW6" s="25">
        <v>18</v>
      </c>
      <c r="RX6" s="25">
        <v>29</v>
      </c>
      <c r="RY6" s="25">
        <v>9</v>
      </c>
      <c r="RZ6" s="25">
        <v>38</v>
      </c>
      <c r="SA6" s="25">
        <v>46</v>
      </c>
      <c r="SB6" s="25">
        <v>6</v>
      </c>
      <c r="SC6" s="25">
        <v>27</v>
      </c>
      <c r="SD6" s="25">
        <v>44</v>
      </c>
      <c r="SE6" s="25">
        <v>91</v>
      </c>
      <c r="SF6" s="25">
        <v>85</v>
      </c>
      <c r="SG6" s="25">
        <v>50</v>
      </c>
      <c r="SH6" s="25">
        <v>33</v>
      </c>
      <c r="SI6" s="25">
        <v>30</v>
      </c>
      <c r="SJ6" s="25">
        <v>40</v>
      </c>
      <c r="SK6" s="25">
        <v>24</v>
      </c>
      <c r="SL6" s="25">
        <v>80</v>
      </c>
      <c r="SM6" s="25">
        <v>17874</v>
      </c>
    </row>
    <row r="7" spans="1:507" x14ac:dyDescent="0.15">
      <c r="B7" t="s">
        <v>762</v>
      </c>
      <c r="C7" t="s">
        <v>763</v>
      </c>
      <c r="D7" t="s">
        <v>764</v>
      </c>
      <c r="E7" t="s">
        <v>765</v>
      </c>
    </row>
    <row r="8" spans="1:507" x14ac:dyDescent="0.15">
      <c r="A8" s="24" t="s">
        <v>36</v>
      </c>
      <c r="B8">
        <f>SUM(B3:BK3)</f>
        <v>439</v>
      </c>
      <c r="C8">
        <f>SUM(BL3:DY3)</f>
        <v>761</v>
      </c>
      <c r="D8">
        <f>SUM(DZ3:GL3)</f>
        <v>711</v>
      </c>
      <c r="E8">
        <f>SUM(QM3:SL3)</f>
        <v>442</v>
      </c>
    </row>
    <row r="9" spans="1:507" x14ac:dyDescent="0.15">
      <c r="A9" s="24" t="s">
        <v>37</v>
      </c>
      <c r="B9">
        <f t="shared" ref="B9:B10" si="0">SUM(B4:BK4)</f>
        <v>1098</v>
      </c>
      <c r="C9">
        <f t="shared" ref="C9:C10" si="1">SUM(BL4:DY4)</f>
        <v>836</v>
      </c>
      <c r="D9">
        <f t="shared" ref="D9:D10" si="2">SUM(DZ4:GL4)</f>
        <v>844</v>
      </c>
      <c r="E9">
        <f t="shared" ref="E9:E10" si="3">SUM(QM4:SL4)</f>
        <v>731</v>
      </c>
    </row>
    <row r="10" spans="1:507" x14ac:dyDescent="0.15">
      <c r="A10" s="24" t="s">
        <v>38</v>
      </c>
      <c r="B10">
        <f t="shared" si="0"/>
        <v>571</v>
      </c>
      <c r="C10">
        <f t="shared" si="1"/>
        <v>772</v>
      </c>
      <c r="D10">
        <f t="shared" si="2"/>
        <v>889</v>
      </c>
      <c r="E10">
        <f t="shared" si="3"/>
        <v>487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678"/>
  <sheetViews>
    <sheetView showGridLines="0" tabSelected="1" workbookViewId="0">
      <selection activeCell="A3" sqref="A3"/>
    </sheetView>
  </sheetViews>
  <sheetFormatPr defaultRowHeight="16.5" x14ac:dyDescent="0.15"/>
  <cols>
    <col min="1" max="1" width="13.75" style="10" bestFit="1" customWidth="1"/>
    <col min="2" max="2" width="15.625" style="9" bestFit="1" customWidth="1"/>
    <col min="3" max="3" width="15.625" style="9" customWidth="1"/>
    <col min="4" max="4" width="13.75" style="1" bestFit="1" customWidth="1"/>
    <col min="5" max="5" width="38" style="2" bestFit="1" customWidth="1"/>
    <col min="6" max="6" width="13.75" style="1" bestFit="1" customWidth="1"/>
    <col min="7" max="7" width="13.75" style="3" bestFit="1" customWidth="1"/>
    <col min="8" max="16384" width="9" style="1"/>
  </cols>
  <sheetData>
    <row r="1" spans="1:8" ht="36" customHeight="1" x14ac:dyDescent="0.15">
      <c r="A1" s="26" t="s">
        <v>57</v>
      </c>
      <c r="B1" s="26"/>
      <c r="C1" s="26"/>
      <c r="D1" s="26"/>
      <c r="E1" s="26"/>
      <c r="F1" s="26"/>
      <c r="G1" s="26"/>
    </row>
    <row r="2" spans="1:8" x14ac:dyDescent="0.15">
      <c r="A2" s="11" t="s">
        <v>0</v>
      </c>
      <c r="B2" s="12" t="s">
        <v>31</v>
      </c>
      <c r="C2" s="12" t="s">
        <v>756</v>
      </c>
      <c r="D2" s="13" t="s">
        <v>35</v>
      </c>
      <c r="E2" s="6" t="s">
        <v>33</v>
      </c>
      <c r="F2" s="6" t="s">
        <v>754</v>
      </c>
      <c r="G2" s="13" t="s">
        <v>34</v>
      </c>
      <c r="H2" s="14" t="s">
        <v>32</v>
      </c>
    </row>
    <row r="3" spans="1:8" x14ac:dyDescent="0.15">
      <c r="A3" s="15" t="s">
        <v>58</v>
      </c>
      <c r="B3" s="16">
        <v>40910</v>
      </c>
      <c r="C3" s="18">
        <f>MONTH($B$3:$B$678)</f>
        <v>1</v>
      </c>
      <c r="D3" s="17" t="s">
        <v>37</v>
      </c>
      <c r="E3" s="8" t="s">
        <v>737</v>
      </c>
      <c r="F3" s="8" t="str">
        <f>VLOOKUP(表1[[#This Row],[图书名称]],表3[],2,FALSE)</f>
        <v>BKC-001</v>
      </c>
      <c r="G3" s="17" t="s">
        <v>23</v>
      </c>
      <c r="H3" s="18">
        <v>12</v>
      </c>
    </row>
    <row r="4" spans="1:8" x14ac:dyDescent="0.15">
      <c r="A4" s="15" t="s">
        <v>59</v>
      </c>
      <c r="B4" s="16">
        <v>40912</v>
      </c>
      <c r="C4" s="18">
        <f>MONTH($B$3:$B$678)</f>
        <v>1</v>
      </c>
      <c r="D4" s="17" t="s">
        <v>36</v>
      </c>
      <c r="E4" s="8" t="s">
        <v>766</v>
      </c>
      <c r="F4" s="8" t="str">
        <f>VLOOKUP(表1[[#This Row],[图书名称]],表3[],2,FALSE)</f>
        <v>BKC-003</v>
      </c>
      <c r="G4" s="17" t="s">
        <v>1</v>
      </c>
      <c r="H4" s="18">
        <v>5</v>
      </c>
    </row>
    <row r="5" spans="1:8" x14ac:dyDescent="0.15">
      <c r="A5" s="15" t="s">
        <v>60</v>
      </c>
      <c r="B5" s="16">
        <v>40912</v>
      </c>
      <c r="C5" s="18">
        <f>MONTH($B$3:$B$678)</f>
        <v>1</v>
      </c>
      <c r="D5" s="17" t="s">
        <v>36</v>
      </c>
      <c r="E5" s="8" t="s">
        <v>738</v>
      </c>
      <c r="F5" s="8" t="str">
        <f>VLOOKUP(表1[[#This Row],[图书名称]],表3[],2,FALSE)</f>
        <v>BKC-002</v>
      </c>
      <c r="G5" s="17" t="s">
        <v>26</v>
      </c>
      <c r="H5" s="18">
        <v>41</v>
      </c>
    </row>
    <row r="6" spans="1:8" x14ac:dyDescent="0.15">
      <c r="A6" s="15" t="s">
        <v>61</v>
      </c>
      <c r="B6" s="16">
        <v>40913</v>
      </c>
      <c r="C6" s="18">
        <f>MONTH($B$3:$B$678)</f>
        <v>1</v>
      </c>
      <c r="D6" s="17" t="s">
        <v>36</v>
      </c>
      <c r="E6" s="8" t="s">
        <v>739</v>
      </c>
      <c r="F6" s="8" t="str">
        <f>VLOOKUP(表1[[#This Row],[图书名称]],表3[],2,FALSE)</f>
        <v>BKC-004</v>
      </c>
      <c r="G6" s="17" t="s">
        <v>2</v>
      </c>
      <c r="H6" s="18">
        <v>21</v>
      </c>
    </row>
    <row r="7" spans="1:8" x14ac:dyDescent="0.15">
      <c r="A7" s="15" t="s">
        <v>62</v>
      </c>
      <c r="B7" s="16">
        <v>40914</v>
      </c>
      <c r="C7" s="18">
        <f>MONTH($B$3:$B$678)</f>
        <v>1</v>
      </c>
      <c r="D7" s="17" t="s">
        <v>37</v>
      </c>
      <c r="E7" s="8" t="s">
        <v>735</v>
      </c>
      <c r="F7" s="8" t="str">
        <f>VLOOKUP(表1[[#This Row],[图书名称]],表3[],2,FALSE)</f>
        <v>BKC-006</v>
      </c>
      <c r="G7" s="17" t="s">
        <v>3</v>
      </c>
      <c r="H7" s="18">
        <v>32</v>
      </c>
    </row>
    <row r="8" spans="1:8" x14ac:dyDescent="0.15">
      <c r="A8" s="15" t="s">
        <v>63</v>
      </c>
      <c r="B8" s="16">
        <v>40917</v>
      </c>
      <c r="C8" s="18">
        <f>MONTH($B$3:$B$678)</f>
        <v>1</v>
      </c>
      <c r="D8" s="17" t="s">
        <v>37</v>
      </c>
      <c r="E8" s="8" t="s">
        <v>740</v>
      </c>
      <c r="F8" s="8" t="str">
        <f>VLOOKUP(表1[[#This Row],[图书名称]],表3[],2,FALSE)</f>
        <v>BKC-005</v>
      </c>
      <c r="G8" s="17" t="s">
        <v>4</v>
      </c>
      <c r="H8" s="18">
        <v>3</v>
      </c>
    </row>
    <row r="9" spans="1:8" x14ac:dyDescent="0.15">
      <c r="A9" s="15" t="s">
        <v>64</v>
      </c>
      <c r="B9" s="16">
        <v>40917</v>
      </c>
      <c r="C9" s="18">
        <f>MONTH($B$3:$B$678)</f>
        <v>1</v>
      </c>
      <c r="D9" s="17" t="s">
        <v>36</v>
      </c>
      <c r="E9" s="8" t="s">
        <v>55</v>
      </c>
      <c r="F9" s="8" t="str">
        <f>VLOOKUP(表1[[#This Row],[图书名称]],表3[],2,FALSE)</f>
        <v>BKC-001</v>
      </c>
      <c r="G9" s="17" t="s">
        <v>11</v>
      </c>
      <c r="H9" s="18">
        <v>1</v>
      </c>
    </row>
    <row r="10" spans="1:8" x14ac:dyDescent="0.15">
      <c r="A10" s="15" t="s">
        <v>65</v>
      </c>
      <c r="B10" s="16">
        <v>40918</v>
      </c>
      <c r="C10" s="18">
        <f>MONTH($B$3:$B$678)</f>
        <v>1</v>
      </c>
      <c r="D10" s="17" t="s">
        <v>37</v>
      </c>
      <c r="E10" s="8" t="s">
        <v>742</v>
      </c>
      <c r="F10" s="8" t="str">
        <f>VLOOKUP(表1[[#This Row],[图书名称]],表3[],2,FALSE)</f>
        <v>BKS-001</v>
      </c>
      <c r="G10" s="17" t="s">
        <v>5</v>
      </c>
      <c r="H10" s="18">
        <v>3</v>
      </c>
    </row>
    <row r="11" spans="1:8" x14ac:dyDescent="0.15">
      <c r="A11" s="15" t="s">
        <v>66</v>
      </c>
      <c r="B11" s="16">
        <v>40918</v>
      </c>
      <c r="C11" s="18">
        <f>MONTH($B$3:$B$678)</f>
        <v>1</v>
      </c>
      <c r="D11" s="17" t="s">
        <v>36</v>
      </c>
      <c r="E11" s="8" t="s">
        <v>52</v>
      </c>
      <c r="F11" s="8" t="str">
        <f>VLOOKUP(表1[[#This Row],[图书名称]],表3[],2,FALSE)</f>
        <v>BKC-003</v>
      </c>
      <c r="G11" s="17" t="s">
        <v>1</v>
      </c>
      <c r="H11" s="18">
        <v>43</v>
      </c>
    </row>
    <row r="12" spans="1:8" x14ac:dyDescent="0.15">
      <c r="A12" s="15" t="s">
        <v>67</v>
      </c>
      <c r="B12" s="16">
        <v>40919</v>
      </c>
      <c r="C12" s="18">
        <f>MONTH($B$3:$B$678)</f>
        <v>1</v>
      </c>
      <c r="D12" s="17" t="s">
        <v>38</v>
      </c>
      <c r="E12" s="8" t="s">
        <v>53</v>
      </c>
      <c r="F12" s="8" t="str">
        <f>VLOOKUP(表1[[#This Row],[图书名称]],表3[],2,FALSE)</f>
        <v>BKS-001</v>
      </c>
      <c r="G12" s="17" t="s">
        <v>6</v>
      </c>
      <c r="H12" s="18">
        <v>22</v>
      </c>
    </row>
    <row r="13" spans="1:8" x14ac:dyDescent="0.15">
      <c r="A13" s="15" t="s">
        <v>68</v>
      </c>
      <c r="B13" s="16">
        <v>40919</v>
      </c>
      <c r="C13" s="18">
        <f>MONTH($B$3:$B$678)</f>
        <v>1</v>
      </c>
      <c r="D13" s="17" t="s">
        <v>37</v>
      </c>
      <c r="E13" s="8" t="s">
        <v>741</v>
      </c>
      <c r="F13" s="8" t="str">
        <f>VLOOKUP(表1[[#This Row],[图书名称]],表3[],2,FALSE)</f>
        <v>BKC-006</v>
      </c>
      <c r="G13" s="17" t="s">
        <v>18</v>
      </c>
      <c r="H13" s="18">
        <v>31</v>
      </c>
    </row>
    <row r="14" spans="1:8" x14ac:dyDescent="0.15">
      <c r="A14" s="15" t="s">
        <v>69</v>
      </c>
      <c r="B14" s="16">
        <v>40920</v>
      </c>
      <c r="C14" s="18">
        <f>MONTH($B$3:$B$678)</f>
        <v>1</v>
      </c>
      <c r="D14" s="17" t="s">
        <v>38</v>
      </c>
      <c r="E14" s="8" t="s">
        <v>52</v>
      </c>
      <c r="F14" s="8" t="str">
        <f>VLOOKUP(表1[[#This Row],[图书名称]],表3[],2,FALSE)</f>
        <v>BKC-003</v>
      </c>
      <c r="G14" s="17" t="s">
        <v>7</v>
      </c>
      <c r="H14" s="18">
        <v>19</v>
      </c>
    </row>
    <row r="15" spans="1:8" x14ac:dyDescent="0.15">
      <c r="A15" s="15" t="s">
        <v>70</v>
      </c>
      <c r="B15" s="16">
        <v>40920</v>
      </c>
      <c r="C15" s="18">
        <f>MONTH($B$3:$B$678)</f>
        <v>1</v>
      </c>
      <c r="D15" s="17" t="s">
        <v>37</v>
      </c>
      <c r="E15" s="8" t="s">
        <v>743</v>
      </c>
      <c r="F15" s="8" t="str">
        <f>VLOOKUP(表1[[#This Row],[图书名称]],表3[],2,FALSE)</f>
        <v>BKS-002</v>
      </c>
      <c r="G15" s="17" t="s">
        <v>25</v>
      </c>
      <c r="H15" s="18">
        <v>43</v>
      </c>
    </row>
    <row r="16" spans="1:8" x14ac:dyDescent="0.15">
      <c r="A16" s="15" t="s">
        <v>71</v>
      </c>
      <c r="B16" s="16">
        <v>40921</v>
      </c>
      <c r="C16" s="18">
        <f>MONTH($B$3:$B$678)</f>
        <v>1</v>
      </c>
      <c r="D16" s="17" t="s">
        <v>38</v>
      </c>
      <c r="E16" s="8" t="s">
        <v>55</v>
      </c>
      <c r="F16" s="8" t="str">
        <f>VLOOKUP(表1[[#This Row],[图书名称]],表3[],2,FALSE)</f>
        <v>BKC-001</v>
      </c>
      <c r="G16" s="17" t="s">
        <v>8</v>
      </c>
      <c r="H16" s="18">
        <v>39</v>
      </c>
    </row>
    <row r="17" spans="1:8" x14ac:dyDescent="0.15">
      <c r="A17" s="15" t="s">
        <v>72</v>
      </c>
      <c r="B17" s="16">
        <v>40923</v>
      </c>
      <c r="C17" s="18">
        <f>MONTH($B$3:$B$678)</f>
        <v>1</v>
      </c>
      <c r="D17" s="17" t="s">
        <v>37</v>
      </c>
      <c r="E17" s="8" t="s">
        <v>736</v>
      </c>
      <c r="F17" s="8" t="str">
        <f>VLOOKUP(表1[[#This Row],[图书名称]],表3[],2,FALSE)</f>
        <v>BKC-005</v>
      </c>
      <c r="G17" s="17" t="s">
        <v>4</v>
      </c>
      <c r="H17" s="18">
        <v>30</v>
      </c>
    </row>
    <row r="18" spans="1:8" x14ac:dyDescent="0.15">
      <c r="A18" s="15" t="s">
        <v>73</v>
      </c>
      <c r="B18" s="16">
        <v>40924</v>
      </c>
      <c r="C18" s="18">
        <f>MONTH($B$3:$B$678)</f>
        <v>1</v>
      </c>
      <c r="D18" s="17" t="s">
        <v>37</v>
      </c>
      <c r="E18" s="8" t="s">
        <v>734</v>
      </c>
      <c r="F18" s="8" t="str">
        <f>VLOOKUP(表1[[#This Row],[图书名称]],表3[],2,FALSE)</f>
        <v>BKC-004</v>
      </c>
      <c r="G18" s="17" t="s">
        <v>9</v>
      </c>
      <c r="H18" s="18">
        <v>43</v>
      </c>
    </row>
    <row r="19" spans="1:8" x14ac:dyDescent="0.15">
      <c r="A19" s="15" t="s">
        <v>74</v>
      </c>
      <c r="B19" s="16">
        <v>40924</v>
      </c>
      <c r="C19" s="18">
        <f>MONTH($B$3:$B$678)</f>
        <v>1</v>
      </c>
      <c r="D19" s="17" t="s">
        <v>37</v>
      </c>
      <c r="E19" s="8" t="s">
        <v>734</v>
      </c>
      <c r="F19" s="8" t="str">
        <f>VLOOKUP(表1[[#This Row],[图书名称]],表3[],2,FALSE)</f>
        <v>BKC-004</v>
      </c>
      <c r="G19" s="17" t="s">
        <v>24</v>
      </c>
      <c r="H19" s="18">
        <v>40</v>
      </c>
    </row>
    <row r="20" spans="1:8" x14ac:dyDescent="0.15">
      <c r="A20" s="15" t="s">
        <v>75</v>
      </c>
      <c r="B20" s="16">
        <v>40925</v>
      </c>
      <c r="C20" s="18">
        <f>MONTH($B$3:$B$678)</f>
        <v>1</v>
      </c>
      <c r="D20" s="17" t="s">
        <v>37</v>
      </c>
      <c r="E20" s="8" t="s">
        <v>733</v>
      </c>
      <c r="F20" s="8" t="str">
        <f>VLOOKUP(表1[[#This Row],[图书名称]],表3[],2,FALSE)</f>
        <v>BKC-002</v>
      </c>
      <c r="G20" s="17" t="s">
        <v>3</v>
      </c>
      <c r="H20" s="18">
        <v>44</v>
      </c>
    </row>
    <row r="21" spans="1:8" x14ac:dyDescent="0.15">
      <c r="A21" s="15" t="s">
        <v>76</v>
      </c>
      <c r="B21" s="16">
        <v>40926</v>
      </c>
      <c r="C21" s="18">
        <f>MONTH($B$3:$B$678)</f>
        <v>1</v>
      </c>
      <c r="D21" s="17" t="s">
        <v>36</v>
      </c>
      <c r="E21" s="8" t="s">
        <v>55</v>
      </c>
      <c r="F21" s="8" t="str">
        <f>VLOOKUP(表1[[#This Row],[图书名称]],表3[],2,FALSE)</f>
        <v>BKC-001</v>
      </c>
      <c r="G21" s="17" t="s">
        <v>22</v>
      </c>
      <c r="H21" s="18">
        <v>33</v>
      </c>
    </row>
    <row r="22" spans="1:8" x14ac:dyDescent="0.15">
      <c r="A22" s="15" t="s">
        <v>77</v>
      </c>
      <c r="B22" s="16">
        <v>40927</v>
      </c>
      <c r="C22" s="18">
        <f>MONTH($B$3:$B$678)</f>
        <v>1</v>
      </c>
      <c r="D22" s="17" t="s">
        <v>37</v>
      </c>
      <c r="E22" s="8" t="s">
        <v>735</v>
      </c>
      <c r="F22" s="8" t="str">
        <f>VLOOKUP(表1[[#This Row],[图书名称]],表3[],2,FALSE)</f>
        <v>BKC-006</v>
      </c>
      <c r="G22" s="17" t="s">
        <v>12</v>
      </c>
      <c r="H22" s="18">
        <v>35</v>
      </c>
    </row>
    <row r="23" spans="1:8" x14ac:dyDescent="0.15">
      <c r="A23" s="15" t="s">
        <v>78</v>
      </c>
      <c r="B23" s="16">
        <v>40930</v>
      </c>
      <c r="C23" s="18">
        <f>MONTH($B$3:$B$678)</f>
        <v>1</v>
      </c>
      <c r="D23" s="17" t="s">
        <v>36</v>
      </c>
      <c r="E23" s="8" t="s">
        <v>53</v>
      </c>
      <c r="F23" s="8" t="str">
        <f>VLOOKUP(表1[[#This Row],[图书名称]],表3[],2,FALSE)</f>
        <v>BKS-001</v>
      </c>
      <c r="G23" s="17" t="s">
        <v>2</v>
      </c>
      <c r="H23" s="18">
        <v>22</v>
      </c>
    </row>
    <row r="24" spans="1:8" x14ac:dyDescent="0.15">
      <c r="A24" s="15" t="s">
        <v>79</v>
      </c>
      <c r="B24" s="16">
        <v>40931</v>
      </c>
      <c r="C24" s="18">
        <f>MONTH($B$3:$B$678)</f>
        <v>1</v>
      </c>
      <c r="D24" s="17" t="s">
        <v>36</v>
      </c>
      <c r="E24" s="8" t="s">
        <v>53</v>
      </c>
      <c r="F24" s="8" t="str">
        <f>VLOOKUP(表1[[#This Row],[图书名称]],表3[],2,FALSE)</f>
        <v>BKS-001</v>
      </c>
      <c r="G24" s="17" t="s">
        <v>14</v>
      </c>
      <c r="H24" s="18">
        <v>38</v>
      </c>
    </row>
    <row r="25" spans="1:8" x14ac:dyDescent="0.15">
      <c r="A25" s="15" t="s">
        <v>80</v>
      </c>
      <c r="B25" s="16">
        <v>40932</v>
      </c>
      <c r="C25" s="18">
        <f>MONTH($B$3:$B$678)</f>
        <v>1</v>
      </c>
      <c r="D25" s="17" t="s">
        <v>38</v>
      </c>
      <c r="E25" s="8" t="s">
        <v>736</v>
      </c>
      <c r="F25" s="8" t="str">
        <f>VLOOKUP(表1[[#This Row],[图书名称]],表3[],2,FALSE)</f>
        <v>BKC-005</v>
      </c>
      <c r="G25" s="17" t="s">
        <v>8</v>
      </c>
      <c r="H25" s="18">
        <v>5</v>
      </c>
    </row>
    <row r="26" spans="1:8" x14ac:dyDescent="0.15">
      <c r="A26" s="15" t="s">
        <v>81</v>
      </c>
      <c r="B26" s="16">
        <v>40932</v>
      </c>
      <c r="C26" s="18">
        <f>MONTH($B$3:$B$678)</f>
        <v>1</v>
      </c>
      <c r="D26" s="17" t="s">
        <v>37</v>
      </c>
      <c r="E26" s="8" t="s">
        <v>735</v>
      </c>
      <c r="F26" s="8" t="str">
        <f>VLOOKUP(表1[[#This Row],[图书名称]],表3[],2,FALSE)</f>
        <v>BKC-006</v>
      </c>
      <c r="G26" s="17" t="s">
        <v>4</v>
      </c>
      <c r="H26" s="18">
        <v>32</v>
      </c>
    </row>
    <row r="27" spans="1:8" x14ac:dyDescent="0.15">
      <c r="A27" s="15" t="s">
        <v>82</v>
      </c>
      <c r="B27" s="16">
        <v>40933</v>
      </c>
      <c r="C27" s="18">
        <f>MONTH($B$3:$B$678)</f>
        <v>1</v>
      </c>
      <c r="D27" s="17" t="s">
        <v>37</v>
      </c>
      <c r="E27" s="8" t="s">
        <v>54</v>
      </c>
      <c r="F27" s="8" t="str">
        <f>VLOOKUP(表1[[#This Row],[图书名称]],表3[],2,FALSE)</f>
        <v>BKS-002</v>
      </c>
      <c r="G27" s="17" t="s">
        <v>24</v>
      </c>
      <c r="H27" s="18">
        <v>19</v>
      </c>
    </row>
    <row r="28" spans="1:8" x14ac:dyDescent="0.15">
      <c r="A28" s="15" t="s">
        <v>83</v>
      </c>
      <c r="B28" s="16">
        <v>40934</v>
      </c>
      <c r="C28" s="18">
        <f>MONTH($B$3:$B$678)</f>
        <v>1</v>
      </c>
      <c r="D28" s="17" t="s">
        <v>38</v>
      </c>
      <c r="E28" s="8" t="s">
        <v>55</v>
      </c>
      <c r="F28" s="8" t="str">
        <f>VLOOKUP(表1[[#This Row],[图书名称]],表3[],2,FALSE)</f>
        <v>BKC-001</v>
      </c>
      <c r="G28" s="17" t="s">
        <v>16</v>
      </c>
      <c r="H28" s="18">
        <v>38</v>
      </c>
    </row>
    <row r="29" spans="1:8" x14ac:dyDescent="0.15">
      <c r="A29" s="15" t="s">
        <v>84</v>
      </c>
      <c r="B29" s="16">
        <v>40934</v>
      </c>
      <c r="C29" s="18">
        <f>MONTH($B$3:$B$678)</f>
        <v>1</v>
      </c>
      <c r="D29" s="17" t="s">
        <v>37</v>
      </c>
      <c r="E29" s="8" t="s">
        <v>736</v>
      </c>
      <c r="F29" s="8" t="str">
        <f>VLOOKUP(表1[[#This Row],[图书名称]],表3[],2,FALSE)</f>
        <v>BKC-005</v>
      </c>
      <c r="G29" s="17" t="s">
        <v>3</v>
      </c>
      <c r="H29" s="18">
        <v>29</v>
      </c>
    </row>
    <row r="30" spans="1:8" x14ac:dyDescent="0.15">
      <c r="A30" s="15" t="s">
        <v>85</v>
      </c>
      <c r="B30" s="16">
        <v>40937</v>
      </c>
      <c r="C30" s="18">
        <f>MONTH($B$3:$B$678)</f>
        <v>1</v>
      </c>
      <c r="D30" s="17" t="s">
        <v>37</v>
      </c>
      <c r="E30" s="8" t="s">
        <v>733</v>
      </c>
      <c r="F30" s="8" t="str">
        <f>VLOOKUP(表1[[#This Row],[图书名称]],表3[],2,FALSE)</f>
        <v>BKC-002</v>
      </c>
      <c r="G30" s="17" t="s">
        <v>5</v>
      </c>
      <c r="H30" s="18">
        <v>45</v>
      </c>
    </row>
    <row r="31" spans="1:8" x14ac:dyDescent="0.15">
      <c r="A31" s="15" t="s">
        <v>86</v>
      </c>
      <c r="B31" s="16">
        <v>40938</v>
      </c>
      <c r="C31" s="18">
        <f>MONTH($B$3:$B$678)</f>
        <v>1</v>
      </c>
      <c r="D31" s="17" t="s">
        <v>37</v>
      </c>
      <c r="E31" s="8" t="s">
        <v>52</v>
      </c>
      <c r="F31" s="8" t="str">
        <f>VLOOKUP(表1[[#This Row],[图书名称]],表3[],2,FALSE)</f>
        <v>BKC-003</v>
      </c>
      <c r="G31" s="17" t="s">
        <v>18</v>
      </c>
      <c r="H31" s="18">
        <v>4</v>
      </c>
    </row>
    <row r="32" spans="1:8" x14ac:dyDescent="0.15">
      <c r="A32" s="15" t="s">
        <v>87</v>
      </c>
      <c r="B32" s="16">
        <v>40939</v>
      </c>
      <c r="C32" s="18">
        <f>MONTH($B$3:$B$678)</f>
        <v>1</v>
      </c>
      <c r="D32" s="17" t="s">
        <v>37</v>
      </c>
      <c r="E32" s="8" t="s">
        <v>54</v>
      </c>
      <c r="F32" s="8" t="str">
        <f>VLOOKUP(表1[[#This Row],[图书名称]],表3[],2,FALSE)</f>
        <v>BKS-002</v>
      </c>
      <c r="G32" s="17" t="s">
        <v>19</v>
      </c>
      <c r="H32" s="18">
        <v>7</v>
      </c>
    </row>
    <row r="33" spans="1:8" x14ac:dyDescent="0.15">
      <c r="A33" s="15" t="s">
        <v>88</v>
      </c>
      <c r="B33" s="16">
        <v>40939</v>
      </c>
      <c r="C33" s="18">
        <f>MONTH($B$3:$B$678)</f>
        <v>1</v>
      </c>
      <c r="D33" s="17" t="s">
        <v>38</v>
      </c>
      <c r="E33" s="8" t="s">
        <v>733</v>
      </c>
      <c r="F33" s="8" t="str">
        <f>VLOOKUP(表1[[#This Row],[图书名称]],表3[],2,FALSE)</f>
        <v>BKC-002</v>
      </c>
      <c r="G33" s="17" t="s">
        <v>29</v>
      </c>
      <c r="H33" s="18">
        <v>34</v>
      </c>
    </row>
    <row r="34" spans="1:8" x14ac:dyDescent="0.15">
      <c r="A34" s="15" t="s">
        <v>89</v>
      </c>
      <c r="B34" s="16">
        <v>40940</v>
      </c>
      <c r="C34" s="18">
        <f>MONTH($B$3:$B$678)</f>
        <v>2</v>
      </c>
      <c r="D34" s="17" t="s">
        <v>36</v>
      </c>
      <c r="E34" s="8" t="s">
        <v>53</v>
      </c>
      <c r="F34" s="8" t="str">
        <f>VLOOKUP(表1[[#This Row],[图书名称]],表3[],2,FALSE)</f>
        <v>BKS-001</v>
      </c>
      <c r="G34" s="17" t="s">
        <v>1</v>
      </c>
      <c r="H34" s="18">
        <v>18</v>
      </c>
    </row>
    <row r="35" spans="1:8" x14ac:dyDescent="0.15">
      <c r="A35" s="15" t="s">
        <v>90</v>
      </c>
      <c r="B35" s="16">
        <v>40940</v>
      </c>
      <c r="C35" s="18">
        <f>MONTH($B$3:$B$678)</f>
        <v>2</v>
      </c>
      <c r="D35" s="17" t="s">
        <v>38</v>
      </c>
      <c r="E35" s="8" t="s">
        <v>733</v>
      </c>
      <c r="F35" s="8" t="str">
        <f>VLOOKUP(表1[[#This Row],[图书名称]],表3[],2,FALSE)</f>
        <v>BKC-002</v>
      </c>
      <c r="G35" s="17" t="s">
        <v>16</v>
      </c>
      <c r="H35" s="18">
        <v>15</v>
      </c>
    </row>
    <row r="36" spans="1:8" x14ac:dyDescent="0.15">
      <c r="A36" s="15" t="s">
        <v>91</v>
      </c>
      <c r="B36" s="16">
        <v>40941</v>
      </c>
      <c r="C36" s="18">
        <f>MONTH($B$3:$B$678)</f>
        <v>2</v>
      </c>
      <c r="D36" s="17" t="s">
        <v>36</v>
      </c>
      <c r="E36" s="8" t="s">
        <v>734</v>
      </c>
      <c r="F36" s="8" t="str">
        <f>VLOOKUP(表1[[#This Row],[图书名称]],表3[],2,FALSE)</f>
        <v>BKC-004</v>
      </c>
      <c r="G36" s="17" t="s">
        <v>20</v>
      </c>
      <c r="H36" s="18">
        <v>11</v>
      </c>
    </row>
    <row r="37" spans="1:8" x14ac:dyDescent="0.15">
      <c r="A37" s="15" t="s">
        <v>92</v>
      </c>
      <c r="B37" s="16">
        <v>40944</v>
      </c>
      <c r="C37" s="18">
        <f>MONTH($B$3:$B$678)</f>
        <v>2</v>
      </c>
      <c r="D37" s="17" t="s">
        <v>37</v>
      </c>
      <c r="E37" s="8" t="s">
        <v>54</v>
      </c>
      <c r="F37" s="8" t="str">
        <f>VLOOKUP(表1[[#This Row],[图书名称]],表3[],2,FALSE)</f>
        <v>BKS-002</v>
      </c>
      <c r="G37" s="17" t="s">
        <v>25</v>
      </c>
      <c r="H37" s="18">
        <v>30</v>
      </c>
    </row>
    <row r="38" spans="1:8" x14ac:dyDescent="0.15">
      <c r="A38" s="15" t="s">
        <v>93</v>
      </c>
      <c r="B38" s="16">
        <v>40945</v>
      </c>
      <c r="C38" s="18">
        <f>MONTH($B$3:$B$678)</f>
        <v>2</v>
      </c>
      <c r="D38" s="17" t="s">
        <v>37</v>
      </c>
      <c r="E38" s="8" t="s">
        <v>733</v>
      </c>
      <c r="F38" s="8" t="str">
        <f>VLOOKUP(表1[[#This Row],[图书名称]],表3[],2,FALSE)</f>
        <v>BKC-002</v>
      </c>
      <c r="G38" s="17" t="s">
        <v>23</v>
      </c>
      <c r="H38" s="18">
        <v>48</v>
      </c>
    </row>
    <row r="39" spans="1:8" x14ac:dyDescent="0.15">
      <c r="A39" s="15" t="s">
        <v>94</v>
      </c>
      <c r="B39" s="16">
        <v>40946</v>
      </c>
      <c r="C39" s="18">
        <f>MONTH($B$3:$B$678)</f>
        <v>2</v>
      </c>
      <c r="D39" s="17" t="s">
        <v>37</v>
      </c>
      <c r="E39" s="8" t="s">
        <v>735</v>
      </c>
      <c r="F39" s="8" t="str">
        <f>VLOOKUP(表1[[#This Row],[图书名称]],表3[],2,FALSE)</f>
        <v>BKC-006</v>
      </c>
      <c r="G39" s="17" t="s">
        <v>5</v>
      </c>
      <c r="H39" s="18">
        <v>3</v>
      </c>
    </row>
    <row r="40" spans="1:8" x14ac:dyDescent="0.15">
      <c r="A40" s="15" t="s">
        <v>95</v>
      </c>
      <c r="B40" s="16">
        <v>40947</v>
      </c>
      <c r="C40" s="18">
        <f>MONTH($B$3:$B$678)</f>
        <v>2</v>
      </c>
      <c r="D40" s="17" t="s">
        <v>36</v>
      </c>
      <c r="E40" s="8" t="s">
        <v>733</v>
      </c>
      <c r="F40" s="8" t="str">
        <f>VLOOKUP(表1[[#This Row],[图书名称]],表3[],2,FALSE)</f>
        <v>BKC-002</v>
      </c>
      <c r="G40" s="17" t="s">
        <v>11</v>
      </c>
      <c r="H40" s="18">
        <v>22</v>
      </c>
    </row>
    <row r="41" spans="1:8" x14ac:dyDescent="0.15">
      <c r="A41" s="15" t="s">
        <v>96</v>
      </c>
      <c r="B41" s="16">
        <v>40948</v>
      </c>
      <c r="C41" s="18">
        <f>MONTH($B$3:$B$678)</f>
        <v>2</v>
      </c>
      <c r="D41" s="17" t="s">
        <v>37</v>
      </c>
      <c r="E41" s="8" t="s">
        <v>733</v>
      </c>
      <c r="F41" s="8" t="str">
        <f>VLOOKUP(表1[[#This Row],[图书名称]],表3[],2,FALSE)</f>
        <v>BKC-002</v>
      </c>
      <c r="G41" s="17" t="s">
        <v>9</v>
      </c>
      <c r="H41" s="18">
        <v>3</v>
      </c>
    </row>
    <row r="42" spans="1:8" x14ac:dyDescent="0.15">
      <c r="A42" s="15" t="s">
        <v>97</v>
      </c>
      <c r="B42" s="16">
        <v>40949</v>
      </c>
      <c r="C42" s="18">
        <f>MONTH($B$3:$B$678)</f>
        <v>2</v>
      </c>
      <c r="D42" s="17" t="s">
        <v>38</v>
      </c>
      <c r="E42" s="8" t="s">
        <v>736</v>
      </c>
      <c r="F42" s="8" t="str">
        <f>VLOOKUP(表1[[#This Row],[图书名称]],表3[],2,FALSE)</f>
        <v>BKC-005</v>
      </c>
      <c r="G42" s="17" t="s">
        <v>13</v>
      </c>
      <c r="H42" s="18">
        <v>30</v>
      </c>
    </row>
    <row r="43" spans="1:8" x14ac:dyDescent="0.15">
      <c r="A43" s="15" t="s">
        <v>98</v>
      </c>
      <c r="B43" s="16">
        <v>40951</v>
      </c>
      <c r="C43" s="18">
        <f>MONTH($B$3:$B$678)</f>
        <v>2</v>
      </c>
      <c r="D43" s="17" t="s">
        <v>37</v>
      </c>
      <c r="E43" s="8" t="s">
        <v>734</v>
      </c>
      <c r="F43" s="8" t="str">
        <f>VLOOKUP(表1[[#This Row],[图书名称]],表3[],2,FALSE)</f>
        <v>BKC-004</v>
      </c>
      <c r="G43" s="17" t="s">
        <v>19</v>
      </c>
      <c r="H43" s="18">
        <v>25</v>
      </c>
    </row>
    <row r="44" spans="1:8" x14ac:dyDescent="0.15">
      <c r="A44" s="15" t="s">
        <v>99</v>
      </c>
      <c r="B44" s="16">
        <v>40952</v>
      </c>
      <c r="C44" s="18">
        <f>MONTH($B$3:$B$678)</f>
        <v>2</v>
      </c>
      <c r="D44" s="17" t="s">
        <v>38</v>
      </c>
      <c r="E44" s="8" t="s">
        <v>733</v>
      </c>
      <c r="F44" s="8" t="str">
        <f>VLOOKUP(表1[[#This Row],[图书名称]],表3[],2,FALSE)</f>
        <v>BKC-002</v>
      </c>
      <c r="G44" s="17" t="s">
        <v>30</v>
      </c>
      <c r="H44" s="18">
        <v>13</v>
      </c>
    </row>
    <row r="45" spans="1:8" x14ac:dyDescent="0.15">
      <c r="A45" s="15" t="s">
        <v>100</v>
      </c>
      <c r="B45" s="16">
        <v>40953</v>
      </c>
      <c r="C45" s="18">
        <f>MONTH($B$3:$B$678)</f>
        <v>2</v>
      </c>
      <c r="D45" s="17" t="s">
        <v>37</v>
      </c>
      <c r="E45" s="8" t="s">
        <v>734</v>
      </c>
      <c r="F45" s="8" t="str">
        <f>VLOOKUP(表1[[#This Row],[图书名称]],表3[],2,FALSE)</f>
        <v>BKC-004</v>
      </c>
      <c r="G45" s="17" t="s">
        <v>5</v>
      </c>
      <c r="H45" s="18">
        <v>17</v>
      </c>
    </row>
    <row r="46" spans="1:8" x14ac:dyDescent="0.15">
      <c r="A46" s="15" t="s">
        <v>101</v>
      </c>
      <c r="B46" s="16">
        <v>40953</v>
      </c>
      <c r="C46" s="18">
        <f>MONTH($B$3:$B$678)</f>
        <v>2</v>
      </c>
      <c r="D46" s="17" t="s">
        <v>36</v>
      </c>
      <c r="E46" s="8" t="s">
        <v>735</v>
      </c>
      <c r="F46" s="8" t="str">
        <f>VLOOKUP(表1[[#This Row],[图书名称]],表3[],2,FALSE)</f>
        <v>BKC-006</v>
      </c>
      <c r="G46" s="17" t="s">
        <v>22</v>
      </c>
      <c r="H46" s="18">
        <v>47</v>
      </c>
    </row>
    <row r="47" spans="1:8" x14ac:dyDescent="0.15">
      <c r="A47" s="15" t="s">
        <v>102</v>
      </c>
      <c r="B47" s="16">
        <v>40954</v>
      </c>
      <c r="C47" s="18">
        <f>MONTH($B$3:$B$678)</f>
        <v>2</v>
      </c>
      <c r="D47" s="17" t="s">
        <v>37</v>
      </c>
      <c r="E47" s="8" t="s">
        <v>53</v>
      </c>
      <c r="F47" s="8" t="str">
        <f>VLOOKUP(表1[[#This Row],[图书名称]],表3[],2,FALSE)</f>
        <v>BKS-001</v>
      </c>
      <c r="G47" s="17" t="s">
        <v>23</v>
      </c>
      <c r="H47" s="18">
        <v>10</v>
      </c>
    </row>
    <row r="48" spans="1:8" x14ac:dyDescent="0.15">
      <c r="A48" s="15" t="s">
        <v>103</v>
      </c>
      <c r="B48" s="16">
        <v>40954</v>
      </c>
      <c r="C48" s="18">
        <f>MONTH($B$3:$B$678)</f>
        <v>2</v>
      </c>
      <c r="D48" s="17" t="s">
        <v>37</v>
      </c>
      <c r="E48" s="8" t="s">
        <v>735</v>
      </c>
      <c r="F48" s="8" t="str">
        <f>VLOOKUP(表1[[#This Row],[图书名称]],表3[],2,FALSE)</f>
        <v>BKC-006</v>
      </c>
      <c r="G48" s="17" t="s">
        <v>24</v>
      </c>
      <c r="H48" s="18">
        <v>3</v>
      </c>
    </row>
    <row r="49" spans="1:8" x14ac:dyDescent="0.15">
      <c r="A49" s="15" t="s">
        <v>104</v>
      </c>
      <c r="B49" s="16">
        <v>40955</v>
      </c>
      <c r="C49" s="18">
        <f>MONTH($B$3:$B$678)</f>
        <v>2</v>
      </c>
      <c r="D49" s="17" t="s">
        <v>37</v>
      </c>
      <c r="E49" s="8" t="s">
        <v>54</v>
      </c>
      <c r="F49" s="8" t="str">
        <f>VLOOKUP(表1[[#This Row],[图书名称]],表3[],2,FALSE)</f>
        <v>BKS-002</v>
      </c>
      <c r="G49" s="17" t="s">
        <v>3</v>
      </c>
      <c r="H49" s="18">
        <v>8</v>
      </c>
    </row>
    <row r="50" spans="1:8" x14ac:dyDescent="0.15">
      <c r="A50" s="15" t="s">
        <v>105</v>
      </c>
      <c r="B50" s="16">
        <v>40958</v>
      </c>
      <c r="C50" s="18">
        <f>MONTH($B$3:$B$678)</f>
        <v>2</v>
      </c>
      <c r="D50" s="17" t="s">
        <v>37</v>
      </c>
      <c r="E50" s="8" t="s">
        <v>736</v>
      </c>
      <c r="F50" s="8" t="str">
        <f>VLOOKUP(表1[[#This Row],[图书名称]],表3[],2,FALSE)</f>
        <v>BKC-005</v>
      </c>
      <c r="G50" s="17" t="s">
        <v>5</v>
      </c>
      <c r="H50" s="18">
        <v>36</v>
      </c>
    </row>
    <row r="51" spans="1:8" x14ac:dyDescent="0.15">
      <c r="A51" s="15" t="s">
        <v>106</v>
      </c>
      <c r="B51" s="16">
        <v>40959</v>
      </c>
      <c r="C51" s="18">
        <f>MONTH($B$3:$B$678)</f>
        <v>2</v>
      </c>
      <c r="D51" s="17" t="s">
        <v>37</v>
      </c>
      <c r="E51" s="8" t="s">
        <v>52</v>
      </c>
      <c r="F51" s="8" t="str">
        <f>VLOOKUP(表1[[#This Row],[图书名称]],表3[],2,FALSE)</f>
        <v>BKC-003</v>
      </c>
      <c r="G51" s="17" t="s">
        <v>4</v>
      </c>
      <c r="H51" s="18">
        <v>37</v>
      </c>
    </row>
    <row r="52" spans="1:8" x14ac:dyDescent="0.15">
      <c r="A52" s="15" t="s">
        <v>107</v>
      </c>
      <c r="B52" s="16">
        <v>40959</v>
      </c>
      <c r="C52" s="18">
        <f>MONTH($B$3:$B$678)</f>
        <v>2</v>
      </c>
      <c r="D52" s="17" t="s">
        <v>37</v>
      </c>
      <c r="E52" s="8" t="s">
        <v>734</v>
      </c>
      <c r="F52" s="8" t="str">
        <f>VLOOKUP(表1[[#This Row],[图书名称]],表3[],2,FALSE)</f>
        <v>BKC-004</v>
      </c>
      <c r="G52" s="17" t="s">
        <v>12</v>
      </c>
      <c r="H52" s="18">
        <v>22</v>
      </c>
    </row>
    <row r="53" spans="1:8" x14ac:dyDescent="0.15">
      <c r="A53" s="15" t="s">
        <v>108</v>
      </c>
      <c r="B53" s="16">
        <v>40961</v>
      </c>
      <c r="C53" s="18">
        <f>MONTH($B$3:$B$678)</f>
        <v>2</v>
      </c>
      <c r="D53" s="17" t="s">
        <v>36</v>
      </c>
      <c r="E53" s="8" t="s">
        <v>54</v>
      </c>
      <c r="F53" s="8" t="str">
        <f>VLOOKUP(表1[[#This Row],[图书名称]],表3[],2,FALSE)</f>
        <v>BKS-002</v>
      </c>
      <c r="G53" s="17" t="s">
        <v>26</v>
      </c>
      <c r="H53" s="18">
        <v>7</v>
      </c>
    </row>
    <row r="54" spans="1:8" x14ac:dyDescent="0.15">
      <c r="A54" s="15" t="s">
        <v>109</v>
      </c>
      <c r="B54" s="16">
        <v>40961</v>
      </c>
      <c r="C54" s="18">
        <f>MONTH($B$3:$B$678)</f>
        <v>2</v>
      </c>
      <c r="D54" s="17" t="s">
        <v>37</v>
      </c>
      <c r="E54" s="8" t="s">
        <v>52</v>
      </c>
      <c r="F54" s="8" t="str">
        <f>VLOOKUP(表1[[#This Row],[图书名称]],表3[],2,FALSE)</f>
        <v>BKC-003</v>
      </c>
      <c r="G54" s="17" t="s">
        <v>19</v>
      </c>
      <c r="H54" s="18">
        <v>30</v>
      </c>
    </row>
    <row r="55" spans="1:8" x14ac:dyDescent="0.15">
      <c r="A55" s="15" t="s">
        <v>110</v>
      </c>
      <c r="B55" s="16">
        <v>40962</v>
      </c>
      <c r="C55" s="18">
        <f>MONTH($B$3:$B$678)</f>
        <v>2</v>
      </c>
      <c r="D55" s="17" t="s">
        <v>38</v>
      </c>
      <c r="E55" s="8" t="s">
        <v>53</v>
      </c>
      <c r="F55" s="8" t="str">
        <f>VLOOKUP(表1[[#This Row],[图书名称]],表3[],2,FALSE)</f>
        <v>BKS-001</v>
      </c>
      <c r="G55" s="17" t="s">
        <v>27</v>
      </c>
      <c r="H55" s="18">
        <v>21</v>
      </c>
    </row>
    <row r="56" spans="1:8" x14ac:dyDescent="0.15">
      <c r="A56" s="15" t="s">
        <v>111</v>
      </c>
      <c r="B56" s="16">
        <v>40966</v>
      </c>
      <c r="C56" s="18">
        <f>MONTH($B$3:$B$678)</f>
        <v>2</v>
      </c>
      <c r="D56" s="17" t="s">
        <v>36</v>
      </c>
      <c r="E56" s="8" t="s">
        <v>55</v>
      </c>
      <c r="F56" s="8" t="str">
        <f>VLOOKUP(表1[[#This Row],[图书名称]],表3[],2,FALSE)</f>
        <v>BKC-001</v>
      </c>
      <c r="G56" s="17" t="s">
        <v>14</v>
      </c>
      <c r="H56" s="18">
        <v>31</v>
      </c>
    </row>
    <row r="57" spans="1:8" x14ac:dyDescent="0.15">
      <c r="A57" s="15" t="s">
        <v>112</v>
      </c>
      <c r="B57" s="16">
        <v>40966</v>
      </c>
      <c r="C57" s="18">
        <f>MONTH($B$3:$B$678)</f>
        <v>2</v>
      </c>
      <c r="D57" s="17" t="s">
        <v>37</v>
      </c>
      <c r="E57" s="8" t="s">
        <v>52</v>
      </c>
      <c r="F57" s="8" t="str">
        <f>VLOOKUP(表1[[#This Row],[图书名称]],表3[],2,FALSE)</f>
        <v>BKC-003</v>
      </c>
      <c r="G57" s="17" t="s">
        <v>18</v>
      </c>
      <c r="H57" s="18">
        <v>48</v>
      </c>
    </row>
    <row r="58" spans="1:8" x14ac:dyDescent="0.15">
      <c r="A58" s="15" t="s">
        <v>113</v>
      </c>
      <c r="B58" s="16">
        <v>40969</v>
      </c>
      <c r="C58" s="18">
        <f>MONTH($B$3:$B$678)</f>
        <v>3</v>
      </c>
      <c r="D58" s="17" t="s">
        <v>38</v>
      </c>
      <c r="E58" s="8" t="s">
        <v>733</v>
      </c>
      <c r="F58" s="8" t="str">
        <f>VLOOKUP(表1[[#This Row],[图书名称]],表3[],2,FALSE)</f>
        <v>BKC-002</v>
      </c>
      <c r="G58" s="17" t="s">
        <v>15</v>
      </c>
      <c r="H58" s="18">
        <v>15</v>
      </c>
    </row>
    <row r="59" spans="1:8" x14ac:dyDescent="0.15">
      <c r="A59" s="15" t="s">
        <v>114</v>
      </c>
      <c r="B59" s="16">
        <v>40969</v>
      </c>
      <c r="C59" s="18">
        <f>MONTH($B$3:$B$678)</f>
        <v>3</v>
      </c>
      <c r="D59" s="17" t="s">
        <v>38</v>
      </c>
      <c r="E59" s="8" t="s">
        <v>733</v>
      </c>
      <c r="F59" s="8" t="str">
        <f>VLOOKUP(表1[[#This Row],[图书名称]],表3[],2,FALSE)</f>
        <v>BKC-002</v>
      </c>
      <c r="G59" s="17" t="s">
        <v>30</v>
      </c>
      <c r="H59" s="18">
        <v>12</v>
      </c>
    </row>
    <row r="60" spans="1:8" x14ac:dyDescent="0.15">
      <c r="A60" s="15" t="s">
        <v>115</v>
      </c>
      <c r="B60" s="16">
        <v>40970</v>
      </c>
      <c r="C60" s="18">
        <f>MONTH($B$3:$B$678)</f>
        <v>3</v>
      </c>
      <c r="D60" s="17" t="s">
        <v>38</v>
      </c>
      <c r="E60" s="8" t="s">
        <v>53</v>
      </c>
      <c r="F60" s="8" t="str">
        <f>VLOOKUP(表1[[#This Row],[图书名称]],表3[],2,FALSE)</f>
        <v>BKS-001</v>
      </c>
      <c r="G60" s="17" t="s">
        <v>6</v>
      </c>
      <c r="H60" s="18">
        <v>23</v>
      </c>
    </row>
    <row r="61" spans="1:8" x14ac:dyDescent="0.15">
      <c r="A61" s="15" t="s">
        <v>116</v>
      </c>
      <c r="B61" s="16">
        <v>40970</v>
      </c>
      <c r="C61" s="18">
        <f>MONTH($B$3:$B$678)</f>
        <v>3</v>
      </c>
      <c r="D61" s="17" t="s">
        <v>38</v>
      </c>
      <c r="E61" s="8" t="s">
        <v>735</v>
      </c>
      <c r="F61" s="8" t="str">
        <f>VLOOKUP(表1[[#This Row],[图书名称]],表3[],2,FALSE)</f>
        <v>BKC-006</v>
      </c>
      <c r="G61" s="17" t="s">
        <v>28</v>
      </c>
      <c r="H61" s="18">
        <v>41</v>
      </c>
    </row>
    <row r="62" spans="1:8" x14ac:dyDescent="0.15">
      <c r="A62" s="15" t="s">
        <v>117</v>
      </c>
      <c r="B62" s="16">
        <v>40970</v>
      </c>
      <c r="C62" s="18">
        <f>MONTH($B$3:$B$678)</f>
        <v>3</v>
      </c>
      <c r="D62" s="17" t="s">
        <v>36</v>
      </c>
      <c r="E62" s="8" t="s">
        <v>55</v>
      </c>
      <c r="F62" s="8" t="str">
        <f>VLOOKUP(表1[[#This Row],[图书名称]],表3[],2,FALSE)</f>
        <v>BKC-001</v>
      </c>
      <c r="G62" s="17" t="s">
        <v>2</v>
      </c>
      <c r="H62" s="18">
        <v>29</v>
      </c>
    </row>
    <row r="63" spans="1:8" x14ac:dyDescent="0.15">
      <c r="A63" s="15" t="s">
        <v>118</v>
      </c>
      <c r="B63" s="16">
        <v>40974</v>
      </c>
      <c r="C63" s="18">
        <f>MONTH($B$3:$B$678)</f>
        <v>3</v>
      </c>
      <c r="D63" s="17" t="s">
        <v>36</v>
      </c>
      <c r="E63" s="8" t="s">
        <v>53</v>
      </c>
      <c r="F63" s="8" t="str">
        <f>VLOOKUP(表1[[#This Row],[图书名称]],表3[],2,FALSE)</f>
        <v>BKS-001</v>
      </c>
      <c r="G63" s="17" t="s">
        <v>1</v>
      </c>
      <c r="H63" s="18">
        <v>14</v>
      </c>
    </row>
    <row r="64" spans="1:8" x14ac:dyDescent="0.15">
      <c r="A64" s="15" t="s">
        <v>119</v>
      </c>
      <c r="B64" s="16">
        <v>40975</v>
      </c>
      <c r="C64" s="18">
        <f>MONTH($B$3:$B$678)</f>
        <v>3</v>
      </c>
      <c r="D64" s="17" t="s">
        <v>37</v>
      </c>
      <c r="E64" s="8" t="s">
        <v>736</v>
      </c>
      <c r="F64" s="8" t="str">
        <f>VLOOKUP(表1[[#This Row],[图书名称]],表3[],2,FALSE)</f>
        <v>BKC-005</v>
      </c>
      <c r="G64" s="17" t="s">
        <v>18</v>
      </c>
      <c r="H64" s="18">
        <v>23</v>
      </c>
    </row>
    <row r="65" spans="1:8" x14ac:dyDescent="0.15">
      <c r="A65" s="15" t="s">
        <v>120</v>
      </c>
      <c r="B65" s="16">
        <v>40976</v>
      </c>
      <c r="C65" s="18">
        <f>MONTH($B$3:$B$678)</f>
        <v>3</v>
      </c>
      <c r="D65" s="17" t="s">
        <v>37</v>
      </c>
      <c r="E65" s="8" t="s">
        <v>735</v>
      </c>
      <c r="F65" s="8" t="str">
        <f>VLOOKUP(表1[[#This Row],[图书名称]],表3[],2,FALSE)</f>
        <v>BKC-006</v>
      </c>
      <c r="G65" s="17" t="s">
        <v>24</v>
      </c>
      <c r="H65" s="18">
        <v>2</v>
      </c>
    </row>
    <row r="66" spans="1:8" x14ac:dyDescent="0.15">
      <c r="A66" s="15" t="s">
        <v>121</v>
      </c>
      <c r="B66" s="16">
        <v>40977</v>
      </c>
      <c r="C66" s="18">
        <f>MONTH($B$3:$B$678)</f>
        <v>3</v>
      </c>
      <c r="D66" s="17" t="s">
        <v>37</v>
      </c>
      <c r="E66" s="8" t="s">
        <v>733</v>
      </c>
      <c r="F66" s="8" t="str">
        <f>VLOOKUP(表1[[#This Row],[图书名称]],表3[],2,FALSE)</f>
        <v>BKC-002</v>
      </c>
      <c r="G66" s="17" t="s">
        <v>3</v>
      </c>
      <c r="H66" s="18">
        <v>7</v>
      </c>
    </row>
    <row r="67" spans="1:8" x14ac:dyDescent="0.15">
      <c r="A67" s="15" t="s">
        <v>122</v>
      </c>
      <c r="B67" s="16">
        <v>40978</v>
      </c>
      <c r="C67" s="18">
        <f>MONTH($B$3:$B$678)</f>
        <v>3</v>
      </c>
      <c r="D67" s="17" t="s">
        <v>36</v>
      </c>
      <c r="E67" s="8" t="s">
        <v>734</v>
      </c>
      <c r="F67" s="8" t="str">
        <f>VLOOKUP(表1[[#This Row],[图书名称]],表3[],2,FALSE)</f>
        <v>BKC-004</v>
      </c>
      <c r="G67" s="17" t="s">
        <v>2</v>
      </c>
      <c r="H67" s="18">
        <v>8</v>
      </c>
    </row>
    <row r="68" spans="1:8" x14ac:dyDescent="0.15">
      <c r="A68" s="15" t="s">
        <v>123</v>
      </c>
      <c r="B68" s="16">
        <v>40980</v>
      </c>
      <c r="C68" s="18">
        <f>MONTH($B$3:$B$678)</f>
        <v>3</v>
      </c>
      <c r="D68" s="17" t="s">
        <v>37</v>
      </c>
      <c r="E68" s="8" t="s">
        <v>52</v>
      </c>
      <c r="F68" s="8" t="str">
        <f>VLOOKUP(表1[[#This Row],[图书名称]],表3[],2,FALSE)</f>
        <v>BKC-003</v>
      </c>
      <c r="G68" s="17" t="s">
        <v>23</v>
      </c>
      <c r="H68" s="18">
        <v>23</v>
      </c>
    </row>
    <row r="69" spans="1:8" x14ac:dyDescent="0.15">
      <c r="A69" s="15" t="s">
        <v>124</v>
      </c>
      <c r="B69" s="16">
        <v>40981</v>
      </c>
      <c r="C69" s="18">
        <f>MONTH($B$3:$B$678)</f>
        <v>3</v>
      </c>
      <c r="D69" s="17" t="s">
        <v>38</v>
      </c>
      <c r="E69" s="8" t="s">
        <v>733</v>
      </c>
      <c r="F69" s="8" t="str">
        <f>VLOOKUP(表1[[#This Row],[图书名称]],表3[],2,FALSE)</f>
        <v>BKC-002</v>
      </c>
      <c r="G69" s="17" t="s">
        <v>27</v>
      </c>
      <c r="H69" s="18">
        <v>47</v>
      </c>
    </row>
    <row r="70" spans="1:8" x14ac:dyDescent="0.15">
      <c r="A70" s="15" t="s">
        <v>125</v>
      </c>
      <c r="B70" s="16">
        <v>40982</v>
      </c>
      <c r="C70" s="18">
        <f>MONTH($B$3:$B$678)</f>
        <v>3</v>
      </c>
      <c r="D70" s="17" t="s">
        <v>38</v>
      </c>
      <c r="E70" s="8" t="s">
        <v>733</v>
      </c>
      <c r="F70" s="8" t="str">
        <f>VLOOKUP(表1[[#This Row],[图书名称]],表3[],2,FALSE)</f>
        <v>BKC-002</v>
      </c>
      <c r="G70" s="17" t="s">
        <v>30</v>
      </c>
      <c r="H70" s="18">
        <v>9</v>
      </c>
    </row>
    <row r="71" spans="1:8" x14ac:dyDescent="0.15">
      <c r="A71" s="15" t="s">
        <v>126</v>
      </c>
      <c r="B71" s="16">
        <v>40983</v>
      </c>
      <c r="C71" s="18">
        <f>MONTH($B$3:$B$678)</f>
        <v>3</v>
      </c>
      <c r="D71" s="17" t="s">
        <v>38</v>
      </c>
      <c r="E71" s="8" t="s">
        <v>53</v>
      </c>
      <c r="F71" s="8" t="str">
        <f>VLOOKUP(表1[[#This Row],[图书名称]],表3[],2,FALSE)</f>
        <v>BKS-001</v>
      </c>
      <c r="G71" s="17" t="s">
        <v>7</v>
      </c>
      <c r="H71" s="18">
        <v>49</v>
      </c>
    </row>
    <row r="72" spans="1:8" x14ac:dyDescent="0.15">
      <c r="A72" s="15" t="s">
        <v>127</v>
      </c>
      <c r="B72" s="16">
        <v>40983</v>
      </c>
      <c r="C72" s="18">
        <f>MONTH($B$3:$B$678)</f>
        <v>3</v>
      </c>
      <c r="D72" s="17" t="s">
        <v>37</v>
      </c>
      <c r="E72" s="8" t="s">
        <v>733</v>
      </c>
      <c r="F72" s="8" t="str">
        <f>VLOOKUP(表1[[#This Row],[图书名称]],表3[],2,FALSE)</f>
        <v>BKC-002</v>
      </c>
      <c r="G72" s="17" t="s">
        <v>25</v>
      </c>
      <c r="H72" s="18">
        <v>29</v>
      </c>
    </row>
    <row r="73" spans="1:8" x14ac:dyDescent="0.15">
      <c r="A73" s="15" t="s">
        <v>128</v>
      </c>
      <c r="B73" s="16">
        <v>40984</v>
      </c>
      <c r="C73" s="18">
        <f>MONTH($B$3:$B$678)</f>
        <v>3</v>
      </c>
      <c r="D73" s="17" t="s">
        <v>36</v>
      </c>
      <c r="E73" s="8" t="s">
        <v>52</v>
      </c>
      <c r="F73" s="8" t="str">
        <f>VLOOKUP(表1[[#This Row],[图书名称]],表3[],2,FALSE)</f>
        <v>BKC-003</v>
      </c>
      <c r="G73" s="17" t="s">
        <v>2</v>
      </c>
      <c r="H73" s="18">
        <v>11</v>
      </c>
    </row>
    <row r="74" spans="1:8" x14ac:dyDescent="0.15">
      <c r="A74" s="15" t="s">
        <v>129</v>
      </c>
      <c r="B74" s="16">
        <v>40987</v>
      </c>
      <c r="C74" s="18">
        <f>MONTH($B$3:$B$678)</f>
        <v>3</v>
      </c>
      <c r="D74" s="17" t="s">
        <v>37</v>
      </c>
      <c r="E74" s="8" t="s">
        <v>733</v>
      </c>
      <c r="F74" s="8" t="str">
        <f>VLOOKUP(表1[[#This Row],[图书名称]],表3[],2,FALSE)</f>
        <v>BKC-002</v>
      </c>
      <c r="G74" s="17" t="s">
        <v>24</v>
      </c>
      <c r="H74" s="18">
        <v>38</v>
      </c>
    </row>
    <row r="75" spans="1:8" x14ac:dyDescent="0.15">
      <c r="A75" s="15" t="s">
        <v>130</v>
      </c>
      <c r="B75" s="16">
        <v>40988</v>
      </c>
      <c r="C75" s="18">
        <f>MONTH($B$3:$B$678)</f>
        <v>3</v>
      </c>
      <c r="D75" s="17" t="s">
        <v>36</v>
      </c>
      <c r="E75" s="8" t="s">
        <v>53</v>
      </c>
      <c r="F75" s="8" t="str">
        <f>VLOOKUP(表1[[#This Row],[图书名称]],表3[],2,FALSE)</f>
        <v>BKS-001</v>
      </c>
      <c r="G75" s="17" t="s">
        <v>1</v>
      </c>
      <c r="H75" s="18">
        <v>37</v>
      </c>
    </row>
    <row r="76" spans="1:8" x14ac:dyDescent="0.15">
      <c r="A76" s="15" t="s">
        <v>131</v>
      </c>
      <c r="B76" s="16">
        <v>40989</v>
      </c>
      <c r="C76" s="18">
        <f>MONTH($B$3:$B$678)</f>
        <v>3</v>
      </c>
      <c r="D76" s="17" t="s">
        <v>37</v>
      </c>
      <c r="E76" s="8" t="s">
        <v>53</v>
      </c>
      <c r="F76" s="8" t="str">
        <f>VLOOKUP(表1[[#This Row],[图书名称]],表3[],2,FALSE)</f>
        <v>BKS-001</v>
      </c>
      <c r="G76" s="17" t="s">
        <v>18</v>
      </c>
      <c r="H76" s="18">
        <v>20</v>
      </c>
    </row>
    <row r="77" spans="1:8" x14ac:dyDescent="0.15">
      <c r="A77" s="15" t="s">
        <v>132</v>
      </c>
      <c r="B77" s="16">
        <v>40989</v>
      </c>
      <c r="C77" s="18">
        <f>MONTH($B$3:$B$678)</f>
        <v>3</v>
      </c>
      <c r="D77" s="17" t="s">
        <v>38</v>
      </c>
      <c r="E77" s="8" t="s">
        <v>54</v>
      </c>
      <c r="F77" s="8" t="str">
        <f>VLOOKUP(表1[[#This Row],[图书名称]],表3[],2,FALSE)</f>
        <v>BKS-002</v>
      </c>
      <c r="G77" s="17" t="s">
        <v>13</v>
      </c>
      <c r="H77" s="18">
        <v>4</v>
      </c>
    </row>
    <row r="78" spans="1:8" x14ac:dyDescent="0.15">
      <c r="A78" s="15" t="s">
        <v>133</v>
      </c>
      <c r="B78" s="16">
        <v>40990</v>
      </c>
      <c r="C78" s="18">
        <f>MONTH($B$3:$B$678)</f>
        <v>3</v>
      </c>
      <c r="D78" s="17" t="s">
        <v>37</v>
      </c>
      <c r="E78" s="8" t="s">
        <v>736</v>
      </c>
      <c r="F78" s="8" t="str">
        <f>VLOOKUP(表1[[#This Row],[图书名称]],表3[],2,FALSE)</f>
        <v>BKC-005</v>
      </c>
      <c r="G78" s="17" t="s">
        <v>24</v>
      </c>
      <c r="H78" s="18">
        <v>4</v>
      </c>
    </row>
    <row r="79" spans="1:8" x14ac:dyDescent="0.15">
      <c r="A79" s="15" t="s">
        <v>134</v>
      </c>
      <c r="B79" s="16">
        <v>40990</v>
      </c>
      <c r="C79" s="18">
        <f>MONTH($B$3:$B$678)</f>
        <v>3</v>
      </c>
      <c r="D79" s="17" t="s">
        <v>37</v>
      </c>
      <c r="E79" s="8" t="s">
        <v>733</v>
      </c>
      <c r="F79" s="8" t="str">
        <f>VLOOKUP(表1[[#This Row],[图书名称]],表3[],2,FALSE)</f>
        <v>BKC-002</v>
      </c>
      <c r="G79" s="17" t="s">
        <v>9</v>
      </c>
      <c r="H79" s="18">
        <v>50</v>
      </c>
    </row>
    <row r="80" spans="1:8" x14ac:dyDescent="0.15">
      <c r="A80" s="15" t="s">
        <v>135</v>
      </c>
      <c r="B80" s="16">
        <v>40991</v>
      </c>
      <c r="C80" s="18">
        <f>MONTH($B$3:$B$678)</f>
        <v>3</v>
      </c>
      <c r="D80" s="17" t="s">
        <v>37</v>
      </c>
      <c r="E80" s="8" t="s">
        <v>55</v>
      </c>
      <c r="F80" s="8" t="str">
        <f>VLOOKUP(表1[[#This Row],[图书名称]],表3[],2,FALSE)</f>
        <v>BKC-001</v>
      </c>
      <c r="G80" s="17" t="s">
        <v>3</v>
      </c>
      <c r="H80" s="18">
        <v>9</v>
      </c>
    </row>
    <row r="81" spans="1:8" x14ac:dyDescent="0.15">
      <c r="A81" s="15" t="s">
        <v>136</v>
      </c>
      <c r="B81" s="16">
        <v>40991</v>
      </c>
      <c r="C81" s="18">
        <f>MONTH($B$3:$B$678)</f>
        <v>3</v>
      </c>
      <c r="D81" s="17" t="s">
        <v>37</v>
      </c>
      <c r="E81" s="8" t="s">
        <v>735</v>
      </c>
      <c r="F81" s="8" t="str">
        <f>VLOOKUP(表1[[#This Row],[图书名称]],表3[],2,FALSE)</f>
        <v>BKC-006</v>
      </c>
      <c r="G81" s="17" t="s">
        <v>19</v>
      </c>
      <c r="H81" s="18">
        <v>18</v>
      </c>
    </row>
    <row r="82" spans="1:8" x14ac:dyDescent="0.15">
      <c r="A82" s="15" t="s">
        <v>137</v>
      </c>
      <c r="B82" s="16">
        <v>40995</v>
      </c>
      <c r="C82" s="18">
        <f>MONTH($B$3:$B$678)</f>
        <v>3</v>
      </c>
      <c r="D82" s="17" t="s">
        <v>38</v>
      </c>
      <c r="E82" s="8" t="s">
        <v>733</v>
      </c>
      <c r="F82" s="8" t="str">
        <f>VLOOKUP(表1[[#This Row],[图书名称]],表3[],2,FALSE)</f>
        <v>BKC-002</v>
      </c>
      <c r="G82" s="17" t="s">
        <v>30</v>
      </c>
      <c r="H82" s="18">
        <v>2</v>
      </c>
    </row>
    <row r="83" spans="1:8" x14ac:dyDescent="0.15">
      <c r="A83" s="15" t="s">
        <v>138</v>
      </c>
      <c r="B83" s="16">
        <v>40995</v>
      </c>
      <c r="C83" s="18">
        <f>MONTH($B$3:$B$678)</f>
        <v>3</v>
      </c>
      <c r="D83" s="17" t="s">
        <v>38</v>
      </c>
      <c r="E83" s="8" t="s">
        <v>736</v>
      </c>
      <c r="F83" s="8" t="str">
        <f>VLOOKUP(表1[[#This Row],[图书名称]],表3[],2,FALSE)</f>
        <v>BKC-005</v>
      </c>
      <c r="G83" s="17" t="s">
        <v>29</v>
      </c>
      <c r="H83" s="18">
        <v>26</v>
      </c>
    </row>
    <row r="84" spans="1:8" x14ac:dyDescent="0.15">
      <c r="A84" s="15" t="s">
        <v>139</v>
      </c>
      <c r="B84" s="16">
        <v>40996</v>
      </c>
      <c r="C84" s="18">
        <f>MONTH($B$3:$B$678)</f>
        <v>3</v>
      </c>
      <c r="D84" s="17" t="s">
        <v>38</v>
      </c>
      <c r="E84" s="8" t="s">
        <v>733</v>
      </c>
      <c r="F84" s="8" t="str">
        <f>VLOOKUP(表1[[#This Row],[图书名称]],表3[],2,FALSE)</f>
        <v>BKC-002</v>
      </c>
      <c r="G84" s="17" t="s">
        <v>29</v>
      </c>
      <c r="H84" s="18">
        <v>19</v>
      </c>
    </row>
    <row r="85" spans="1:8" x14ac:dyDescent="0.15">
      <c r="A85" s="15" t="s">
        <v>140</v>
      </c>
      <c r="B85" s="16">
        <v>40996</v>
      </c>
      <c r="C85" s="18">
        <f>MONTH($B$3:$B$678)</f>
        <v>3</v>
      </c>
      <c r="D85" s="17" t="s">
        <v>37</v>
      </c>
      <c r="E85" s="8" t="s">
        <v>52</v>
      </c>
      <c r="F85" s="8" t="str">
        <f>VLOOKUP(表1[[#This Row],[图书名称]],表3[],2,FALSE)</f>
        <v>BKC-003</v>
      </c>
      <c r="G85" s="17" t="s">
        <v>23</v>
      </c>
      <c r="H85" s="18">
        <v>23</v>
      </c>
    </row>
    <row r="86" spans="1:8" x14ac:dyDescent="0.15">
      <c r="A86" s="15" t="s">
        <v>141</v>
      </c>
      <c r="B86" s="16">
        <v>40997</v>
      </c>
      <c r="C86" s="18">
        <f>MONTH($B$3:$B$678)</f>
        <v>3</v>
      </c>
      <c r="D86" s="17" t="s">
        <v>37</v>
      </c>
      <c r="E86" s="8" t="s">
        <v>52</v>
      </c>
      <c r="F86" s="8" t="str">
        <f>VLOOKUP(表1[[#This Row],[图书名称]],表3[],2,FALSE)</f>
        <v>BKC-003</v>
      </c>
      <c r="G86" s="17" t="s">
        <v>5</v>
      </c>
      <c r="H86" s="18">
        <v>40</v>
      </c>
    </row>
    <row r="87" spans="1:8" x14ac:dyDescent="0.15">
      <c r="A87" s="15" t="s">
        <v>690</v>
      </c>
      <c r="B87" s="16">
        <v>40998</v>
      </c>
      <c r="C87" s="18">
        <f>MONTH($B$3:$B$678)</f>
        <v>3</v>
      </c>
      <c r="D87" s="17" t="s">
        <v>38</v>
      </c>
      <c r="E87" s="8" t="s">
        <v>53</v>
      </c>
      <c r="F87" s="8" t="str">
        <f>VLOOKUP(表1[[#This Row],[图书名称]],表3[],2,FALSE)</f>
        <v>BKS-001</v>
      </c>
      <c r="G87" s="17" t="s">
        <v>15</v>
      </c>
      <c r="H87" s="18">
        <v>40</v>
      </c>
    </row>
    <row r="88" spans="1:8" x14ac:dyDescent="0.15">
      <c r="A88" s="15" t="s">
        <v>690</v>
      </c>
      <c r="B88" s="16">
        <v>41573</v>
      </c>
      <c r="C88" s="18">
        <f>MONTH($B$3:$B$678)</f>
        <v>10</v>
      </c>
      <c r="D88" s="17" t="s">
        <v>37</v>
      </c>
      <c r="E88" s="8" t="s">
        <v>733</v>
      </c>
      <c r="F88" s="8" t="str">
        <f>VLOOKUP(表1[[#This Row],[图书名称]],表3[],2,FALSE)</f>
        <v>BKC-002</v>
      </c>
      <c r="G88" s="17" t="s">
        <v>23</v>
      </c>
      <c r="H88" s="18">
        <v>7</v>
      </c>
    </row>
    <row r="89" spans="1:8" x14ac:dyDescent="0.15">
      <c r="A89" s="15" t="s">
        <v>142</v>
      </c>
      <c r="B89" s="16">
        <v>40999</v>
      </c>
      <c r="C89" s="18">
        <f>MONTH($B$3:$B$678)</f>
        <v>3</v>
      </c>
      <c r="D89" s="17" t="s">
        <v>38</v>
      </c>
      <c r="E89" s="8" t="s">
        <v>733</v>
      </c>
      <c r="F89" s="8" t="str">
        <f>VLOOKUP(表1[[#This Row],[图书名称]],表3[],2,FALSE)</f>
        <v>BKC-002</v>
      </c>
      <c r="G89" s="17" t="s">
        <v>8</v>
      </c>
      <c r="H89" s="18">
        <v>48</v>
      </c>
    </row>
    <row r="90" spans="1:8" x14ac:dyDescent="0.15">
      <c r="A90" s="15" t="s">
        <v>143</v>
      </c>
      <c r="B90" s="16">
        <v>41002</v>
      </c>
      <c r="C90" s="18">
        <f>MONTH($B$3:$B$678)</f>
        <v>4</v>
      </c>
      <c r="D90" s="17" t="s">
        <v>38</v>
      </c>
      <c r="E90" s="8" t="s">
        <v>54</v>
      </c>
      <c r="F90" s="8" t="str">
        <f>VLOOKUP(表1[[#This Row],[图书名称]],表3[],2,FALSE)</f>
        <v>BKS-002</v>
      </c>
      <c r="G90" s="17" t="s">
        <v>7</v>
      </c>
      <c r="H90" s="18">
        <v>43</v>
      </c>
    </row>
    <row r="91" spans="1:8" x14ac:dyDescent="0.15">
      <c r="A91" s="15" t="s">
        <v>144</v>
      </c>
      <c r="B91" s="16">
        <v>41002</v>
      </c>
      <c r="C91" s="18">
        <f>MONTH($B$3:$B$678)</f>
        <v>4</v>
      </c>
      <c r="D91" s="17" t="s">
        <v>38</v>
      </c>
      <c r="E91" s="8" t="s">
        <v>734</v>
      </c>
      <c r="F91" s="8" t="str">
        <f>VLOOKUP(表1[[#This Row],[图书名称]],表3[],2,FALSE)</f>
        <v>BKC-004</v>
      </c>
      <c r="G91" s="17" t="s">
        <v>30</v>
      </c>
      <c r="H91" s="18">
        <v>39</v>
      </c>
    </row>
    <row r="92" spans="1:8" x14ac:dyDescent="0.15">
      <c r="A92" s="15" t="s">
        <v>145</v>
      </c>
      <c r="B92" s="16">
        <v>41003</v>
      </c>
      <c r="C92" s="18">
        <f>MONTH($B$3:$B$678)</f>
        <v>4</v>
      </c>
      <c r="D92" s="17" t="s">
        <v>38</v>
      </c>
      <c r="E92" s="8" t="s">
        <v>52</v>
      </c>
      <c r="F92" s="8" t="str">
        <f>VLOOKUP(表1[[#This Row],[图书名称]],表3[],2,FALSE)</f>
        <v>BKC-003</v>
      </c>
      <c r="G92" s="17" t="s">
        <v>27</v>
      </c>
      <c r="H92" s="18">
        <v>48</v>
      </c>
    </row>
    <row r="93" spans="1:8" x14ac:dyDescent="0.15">
      <c r="A93" s="15" t="s">
        <v>146</v>
      </c>
      <c r="B93" s="16">
        <v>41004</v>
      </c>
      <c r="C93" s="18">
        <f>MONTH($B$3:$B$678)</f>
        <v>4</v>
      </c>
      <c r="D93" s="17" t="s">
        <v>38</v>
      </c>
      <c r="E93" s="8" t="s">
        <v>55</v>
      </c>
      <c r="F93" s="8" t="str">
        <f>VLOOKUP(表1[[#This Row],[图书名称]],表3[],2,FALSE)</f>
        <v>BKC-001</v>
      </c>
      <c r="G93" s="17" t="s">
        <v>29</v>
      </c>
      <c r="H93" s="18">
        <v>42</v>
      </c>
    </row>
    <row r="94" spans="1:8" x14ac:dyDescent="0.15">
      <c r="A94" s="15" t="s">
        <v>147</v>
      </c>
      <c r="B94" s="16">
        <v>41005</v>
      </c>
      <c r="C94" s="18">
        <f>MONTH($B$3:$B$678)</f>
        <v>4</v>
      </c>
      <c r="D94" s="17" t="s">
        <v>36</v>
      </c>
      <c r="E94" s="8" t="s">
        <v>735</v>
      </c>
      <c r="F94" s="8" t="str">
        <f>VLOOKUP(表1[[#This Row],[图书名称]],表3[],2,FALSE)</f>
        <v>BKC-006</v>
      </c>
      <c r="G94" s="17" t="s">
        <v>14</v>
      </c>
      <c r="H94" s="18">
        <v>35</v>
      </c>
    </row>
    <row r="95" spans="1:8" x14ac:dyDescent="0.15">
      <c r="A95" s="15" t="s">
        <v>148</v>
      </c>
      <c r="B95" s="16">
        <v>41006</v>
      </c>
      <c r="C95" s="18">
        <f>MONTH($B$3:$B$678)</f>
        <v>4</v>
      </c>
      <c r="D95" s="17" t="s">
        <v>37</v>
      </c>
      <c r="E95" s="8" t="s">
        <v>53</v>
      </c>
      <c r="F95" s="8" t="str">
        <f>VLOOKUP(表1[[#This Row],[图书名称]],表3[],2,FALSE)</f>
        <v>BKS-001</v>
      </c>
      <c r="G95" s="17" t="s">
        <v>4</v>
      </c>
      <c r="H95" s="18">
        <v>49</v>
      </c>
    </row>
    <row r="96" spans="1:8" x14ac:dyDescent="0.15">
      <c r="A96" s="15" t="s">
        <v>149</v>
      </c>
      <c r="B96" s="16">
        <v>41008</v>
      </c>
      <c r="C96" s="18">
        <f>MONTH($B$3:$B$678)</f>
        <v>4</v>
      </c>
      <c r="D96" s="17" t="s">
        <v>36</v>
      </c>
      <c r="E96" s="8" t="s">
        <v>736</v>
      </c>
      <c r="F96" s="8" t="str">
        <f>VLOOKUP(表1[[#This Row],[图书名称]],表3[],2,FALSE)</f>
        <v>BKC-005</v>
      </c>
      <c r="G96" s="17" t="s">
        <v>26</v>
      </c>
      <c r="H96" s="18">
        <v>28</v>
      </c>
    </row>
    <row r="97" spans="1:8" x14ac:dyDescent="0.15">
      <c r="A97" s="15" t="s">
        <v>150</v>
      </c>
      <c r="B97" s="16">
        <v>41009</v>
      </c>
      <c r="C97" s="18">
        <f>MONTH($B$3:$B$678)</f>
        <v>4</v>
      </c>
      <c r="D97" s="17" t="s">
        <v>37</v>
      </c>
      <c r="E97" s="8" t="s">
        <v>736</v>
      </c>
      <c r="F97" s="8" t="str">
        <f>VLOOKUP(表1[[#This Row],[图书名称]],表3[],2,FALSE)</f>
        <v>BKC-005</v>
      </c>
      <c r="G97" s="17" t="s">
        <v>24</v>
      </c>
      <c r="H97" s="18">
        <v>19</v>
      </c>
    </row>
    <row r="98" spans="1:8" x14ac:dyDescent="0.15">
      <c r="A98" s="15" t="s">
        <v>151</v>
      </c>
      <c r="B98" s="16">
        <v>41010</v>
      </c>
      <c r="C98" s="18">
        <f>MONTH($B$3:$B$678)</f>
        <v>4</v>
      </c>
      <c r="D98" s="17" t="s">
        <v>36</v>
      </c>
      <c r="E98" s="8" t="s">
        <v>733</v>
      </c>
      <c r="F98" s="8" t="str">
        <f>VLOOKUP(表1[[#This Row],[图书名称]],表3[],2,FALSE)</f>
        <v>BKC-002</v>
      </c>
      <c r="G98" s="17" t="s">
        <v>14</v>
      </c>
      <c r="H98" s="18">
        <v>43</v>
      </c>
    </row>
    <row r="99" spans="1:8" x14ac:dyDescent="0.15">
      <c r="A99" s="15" t="s">
        <v>152</v>
      </c>
      <c r="B99" s="16">
        <v>41011</v>
      </c>
      <c r="C99" s="18">
        <f>MONTH($B$3:$B$678)</f>
        <v>4</v>
      </c>
      <c r="D99" s="17" t="s">
        <v>37</v>
      </c>
      <c r="E99" s="8" t="s">
        <v>55</v>
      </c>
      <c r="F99" s="8" t="str">
        <f>VLOOKUP(表1[[#This Row],[图书名称]],表3[],2,FALSE)</f>
        <v>BKC-001</v>
      </c>
      <c r="G99" s="17" t="s">
        <v>5</v>
      </c>
      <c r="H99" s="18">
        <v>39</v>
      </c>
    </row>
    <row r="100" spans="1:8" x14ac:dyDescent="0.15">
      <c r="A100" s="15" t="s">
        <v>153</v>
      </c>
      <c r="B100" s="16">
        <v>41012</v>
      </c>
      <c r="C100" s="18">
        <f>MONTH($B$3:$B$678)</f>
        <v>4</v>
      </c>
      <c r="D100" s="17" t="s">
        <v>37</v>
      </c>
      <c r="E100" s="8" t="s">
        <v>53</v>
      </c>
      <c r="F100" s="8" t="str">
        <f>VLOOKUP(表1[[#This Row],[图书名称]],表3[],2,FALSE)</f>
        <v>BKS-001</v>
      </c>
      <c r="G100" s="17" t="s">
        <v>12</v>
      </c>
      <c r="H100" s="18">
        <v>7</v>
      </c>
    </row>
    <row r="101" spans="1:8" x14ac:dyDescent="0.15">
      <c r="A101" s="15" t="s">
        <v>154</v>
      </c>
      <c r="B101" s="16">
        <v>41012</v>
      </c>
      <c r="C101" s="18">
        <f>MONTH($B$3:$B$678)</f>
        <v>4</v>
      </c>
      <c r="D101" s="17" t="s">
        <v>36</v>
      </c>
      <c r="E101" s="8" t="s">
        <v>733</v>
      </c>
      <c r="F101" s="8" t="str">
        <f>VLOOKUP(表1[[#This Row],[图书名称]],表3[],2,FALSE)</f>
        <v>BKC-002</v>
      </c>
      <c r="G101" s="17" t="s">
        <v>1</v>
      </c>
      <c r="H101" s="18">
        <v>24</v>
      </c>
    </row>
    <row r="102" spans="1:8" x14ac:dyDescent="0.15">
      <c r="A102" s="15" t="s">
        <v>155</v>
      </c>
      <c r="B102" s="16">
        <v>41016</v>
      </c>
      <c r="C102" s="18">
        <f>MONTH($B$3:$B$678)</f>
        <v>4</v>
      </c>
      <c r="D102" s="17" t="s">
        <v>36</v>
      </c>
      <c r="E102" s="8" t="s">
        <v>53</v>
      </c>
      <c r="F102" s="8" t="str">
        <f>VLOOKUP(表1[[#This Row],[图书名称]],表3[],2,FALSE)</f>
        <v>BKS-001</v>
      </c>
      <c r="G102" s="17" t="s">
        <v>20</v>
      </c>
      <c r="H102" s="18">
        <v>9</v>
      </c>
    </row>
    <row r="103" spans="1:8" x14ac:dyDescent="0.15">
      <c r="A103" s="15" t="s">
        <v>156</v>
      </c>
      <c r="B103" s="16">
        <v>41018</v>
      </c>
      <c r="C103" s="18">
        <f>MONTH($B$3:$B$678)</f>
        <v>4</v>
      </c>
      <c r="D103" s="17" t="s">
        <v>37</v>
      </c>
      <c r="E103" s="8" t="s">
        <v>734</v>
      </c>
      <c r="F103" s="8" t="str">
        <f>VLOOKUP(表1[[#This Row],[图书名称]],表3[],2,FALSE)</f>
        <v>BKC-004</v>
      </c>
      <c r="G103" s="17" t="s">
        <v>4</v>
      </c>
      <c r="H103" s="18">
        <v>50</v>
      </c>
    </row>
    <row r="104" spans="1:8" x14ac:dyDescent="0.15">
      <c r="A104" s="15" t="s">
        <v>157</v>
      </c>
      <c r="B104" s="16">
        <v>41019</v>
      </c>
      <c r="C104" s="18">
        <f>MONTH($B$3:$B$678)</f>
        <v>4</v>
      </c>
      <c r="D104" s="17" t="s">
        <v>37</v>
      </c>
      <c r="E104" s="8" t="s">
        <v>734</v>
      </c>
      <c r="F104" s="8" t="str">
        <f>VLOOKUP(表1[[#This Row],[图书名称]],表3[],2,FALSE)</f>
        <v>BKC-004</v>
      </c>
      <c r="G104" s="17" t="s">
        <v>24</v>
      </c>
      <c r="H104" s="18">
        <v>43</v>
      </c>
    </row>
    <row r="105" spans="1:8" x14ac:dyDescent="0.15">
      <c r="A105" s="15" t="s">
        <v>158</v>
      </c>
      <c r="B105" s="16">
        <v>41020</v>
      </c>
      <c r="C105" s="18">
        <f>MONTH($B$3:$B$678)</f>
        <v>4</v>
      </c>
      <c r="D105" s="17" t="s">
        <v>38</v>
      </c>
      <c r="E105" s="8" t="s">
        <v>52</v>
      </c>
      <c r="F105" s="8" t="str">
        <f>VLOOKUP(表1[[#This Row],[图书名称]],表3[],2,FALSE)</f>
        <v>BKC-003</v>
      </c>
      <c r="G105" s="17" t="s">
        <v>6</v>
      </c>
      <c r="H105" s="18">
        <v>31</v>
      </c>
    </row>
    <row r="106" spans="1:8" x14ac:dyDescent="0.15">
      <c r="A106" s="15" t="s">
        <v>159</v>
      </c>
      <c r="B106" s="16">
        <v>41023</v>
      </c>
      <c r="C106" s="18">
        <f>MONTH($B$3:$B$678)</f>
        <v>4</v>
      </c>
      <c r="D106" s="17" t="s">
        <v>36</v>
      </c>
      <c r="E106" s="8" t="s">
        <v>734</v>
      </c>
      <c r="F106" s="8" t="str">
        <f>VLOOKUP(表1[[#This Row],[图书名称]],表3[],2,FALSE)</f>
        <v>BKC-004</v>
      </c>
      <c r="G106" s="17" t="s">
        <v>11</v>
      </c>
      <c r="H106" s="18">
        <v>48</v>
      </c>
    </row>
    <row r="107" spans="1:8" x14ac:dyDescent="0.15">
      <c r="A107" s="15" t="s">
        <v>160</v>
      </c>
      <c r="B107" s="16">
        <v>41024</v>
      </c>
      <c r="C107" s="18">
        <f>MONTH($B$3:$B$678)</f>
        <v>4</v>
      </c>
      <c r="D107" s="17" t="s">
        <v>38</v>
      </c>
      <c r="E107" s="8" t="s">
        <v>53</v>
      </c>
      <c r="F107" s="8" t="str">
        <f>VLOOKUP(表1[[#This Row],[图书名称]],表3[],2,FALSE)</f>
        <v>BKS-001</v>
      </c>
      <c r="G107" s="17" t="s">
        <v>8</v>
      </c>
      <c r="H107" s="18">
        <v>43</v>
      </c>
    </row>
    <row r="108" spans="1:8" x14ac:dyDescent="0.15">
      <c r="A108" s="15" t="s">
        <v>161</v>
      </c>
      <c r="B108" s="16">
        <v>41024</v>
      </c>
      <c r="C108" s="18">
        <f>MONTH($B$3:$B$678)</f>
        <v>4</v>
      </c>
      <c r="D108" s="17" t="s">
        <v>36</v>
      </c>
      <c r="E108" s="8" t="s">
        <v>734</v>
      </c>
      <c r="F108" s="8" t="str">
        <f>VLOOKUP(表1[[#This Row],[图书名称]],表3[],2,FALSE)</f>
        <v>BKC-004</v>
      </c>
      <c r="G108" s="17" t="s">
        <v>10</v>
      </c>
      <c r="H108" s="18">
        <v>7</v>
      </c>
    </row>
    <row r="109" spans="1:8" x14ac:dyDescent="0.15">
      <c r="A109" s="15" t="s">
        <v>162</v>
      </c>
      <c r="B109" s="16">
        <v>41025</v>
      </c>
      <c r="C109" s="18">
        <f>MONTH($B$3:$B$678)</f>
        <v>4</v>
      </c>
      <c r="D109" s="17" t="s">
        <v>38</v>
      </c>
      <c r="E109" s="8" t="s">
        <v>53</v>
      </c>
      <c r="F109" s="8" t="str">
        <f>VLOOKUP(表1[[#This Row],[图书名称]],表3[],2,FALSE)</f>
        <v>BKS-001</v>
      </c>
      <c r="G109" s="17" t="s">
        <v>27</v>
      </c>
      <c r="H109" s="18">
        <v>4</v>
      </c>
    </row>
    <row r="110" spans="1:8" x14ac:dyDescent="0.15">
      <c r="A110" s="15" t="s">
        <v>163</v>
      </c>
      <c r="B110" s="16">
        <v>41025</v>
      </c>
      <c r="C110" s="18">
        <f>MONTH($B$3:$B$678)</f>
        <v>4</v>
      </c>
      <c r="D110" s="17" t="s">
        <v>36</v>
      </c>
      <c r="E110" s="8" t="s">
        <v>733</v>
      </c>
      <c r="F110" s="8" t="str">
        <f>VLOOKUP(表1[[#This Row],[图书名称]],表3[],2,FALSE)</f>
        <v>BKC-002</v>
      </c>
      <c r="G110" s="17" t="s">
        <v>22</v>
      </c>
      <c r="H110" s="18">
        <v>42</v>
      </c>
    </row>
    <row r="111" spans="1:8" x14ac:dyDescent="0.15">
      <c r="A111" s="15" t="s">
        <v>164</v>
      </c>
      <c r="B111" s="16">
        <v>41027</v>
      </c>
      <c r="C111" s="18">
        <f>MONTH($B$3:$B$678)</f>
        <v>4</v>
      </c>
      <c r="D111" s="17" t="s">
        <v>37</v>
      </c>
      <c r="E111" s="8" t="s">
        <v>736</v>
      </c>
      <c r="F111" s="8" t="str">
        <f>VLOOKUP(表1[[#This Row],[图书名称]],表3[],2,FALSE)</f>
        <v>BKC-005</v>
      </c>
      <c r="G111" s="17" t="s">
        <v>9</v>
      </c>
      <c r="H111" s="18">
        <v>3</v>
      </c>
    </row>
    <row r="112" spans="1:8" x14ac:dyDescent="0.15">
      <c r="A112" s="15" t="s">
        <v>165</v>
      </c>
      <c r="B112" s="16">
        <v>41029</v>
      </c>
      <c r="C112" s="18">
        <f>MONTH($B$3:$B$678)</f>
        <v>4</v>
      </c>
      <c r="D112" s="17" t="s">
        <v>36</v>
      </c>
      <c r="E112" s="8" t="s">
        <v>55</v>
      </c>
      <c r="F112" s="8" t="str">
        <f>VLOOKUP(表1[[#This Row],[图书名称]],表3[],2,FALSE)</f>
        <v>BKC-001</v>
      </c>
      <c r="G112" s="17" t="s">
        <v>11</v>
      </c>
      <c r="H112" s="18">
        <v>45</v>
      </c>
    </row>
    <row r="113" spans="1:8" x14ac:dyDescent="0.15">
      <c r="A113" s="15" t="s">
        <v>166</v>
      </c>
      <c r="B113" s="16">
        <v>41030</v>
      </c>
      <c r="C113" s="18">
        <f>MONTH($B$3:$B$678)</f>
        <v>5</v>
      </c>
      <c r="D113" s="17" t="s">
        <v>37</v>
      </c>
      <c r="E113" s="8" t="s">
        <v>54</v>
      </c>
      <c r="F113" s="8" t="str">
        <f>VLOOKUP(表1[[#This Row],[图书名称]],表3[],2,FALSE)</f>
        <v>BKS-002</v>
      </c>
      <c r="G113" s="17" t="s">
        <v>19</v>
      </c>
      <c r="H113" s="18">
        <v>43</v>
      </c>
    </row>
    <row r="114" spans="1:8" x14ac:dyDescent="0.15">
      <c r="A114" s="15" t="s">
        <v>167</v>
      </c>
      <c r="B114" s="16">
        <v>41030</v>
      </c>
      <c r="C114" s="18">
        <f>MONTH($B$3:$B$678)</f>
        <v>5</v>
      </c>
      <c r="D114" s="17" t="s">
        <v>36</v>
      </c>
      <c r="E114" s="8" t="s">
        <v>734</v>
      </c>
      <c r="F114" s="8" t="str">
        <f>VLOOKUP(表1[[#This Row],[图书名称]],表3[],2,FALSE)</f>
        <v>BKC-004</v>
      </c>
      <c r="G114" s="17" t="s">
        <v>1</v>
      </c>
      <c r="H114" s="18">
        <v>18</v>
      </c>
    </row>
    <row r="115" spans="1:8" x14ac:dyDescent="0.15">
      <c r="A115" s="15" t="s">
        <v>168</v>
      </c>
      <c r="B115" s="16">
        <v>41031</v>
      </c>
      <c r="C115" s="18">
        <f>MONTH($B$3:$B$678)</f>
        <v>5</v>
      </c>
      <c r="D115" s="17" t="s">
        <v>38</v>
      </c>
      <c r="E115" s="8" t="s">
        <v>55</v>
      </c>
      <c r="F115" s="8" t="str">
        <f>VLOOKUP(表1[[#This Row],[图书名称]],表3[],2,FALSE)</f>
        <v>BKC-001</v>
      </c>
      <c r="G115" s="17" t="s">
        <v>30</v>
      </c>
      <c r="H115" s="18">
        <v>24</v>
      </c>
    </row>
    <row r="116" spans="1:8" x14ac:dyDescent="0.15">
      <c r="A116" s="15" t="s">
        <v>169</v>
      </c>
      <c r="B116" s="16">
        <v>41031</v>
      </c>
      <c r="C116" s="18">
        <f>MONTH($B$3:$B$678)</f>
        <v>5</v>
      </c>
      <c r="D116" s="17" t="s">
        <v>38</v>
      </c>
      <c r="E116" s="8" t="s">
        <v>735</v>
      </c>
      <c r="F116" s="8" t="str">
        <f>VLOOKUP(表1[[#This Row],[图书名称]],表3[],2,FALSE)</f>
        <v>BKC-006</v>
      </c>
      <c r="G116" s="17" t="s">
        <v>29</v>
      </c>
      <c r="H116" s="18">
        <v>40</v>
      </c>
    </row>
    <row r="117" spans="1:8" x14ac:dyDescent="0.15">
      <c r="A117" s="15" t="s">
        <v>170</v>
      </c>
      <c r="B117" s="16">
        <v>41031</v>
      </c>
      <c r="C117" s="18">
        <f>MONTH($B$3:$B$678)</f>
        <v>5</v>
      </c>
      <c r="D117" s="17" t="s">
        <v>37</v>
      </c>
      <c r="E117" s="8" t="s">
        <v>736</v>
      </c>
      <c r="F117" s="8" t="str">
        <f>VLOOKUP(表1[[#This Row],[图书名称]],表3[],2,FALSE)</f>
        <v>BKC-005</v>
      </c>
      <c r="G117" s="17" t="s">
        <v>18</v>
      </c>
      <c r="H117" s="18">
        <v>18</v>
      </c>
    </row>
    <row r="118" spans="1:8" x14ac:dyDescent="0.15">
      <c r="A118" s="15" t="s">
        <v>171</v>
      </c>
      <c r="B118" s="16">
        <v>41032</v>
      </c>
      <c r="C118" s="18">
        <f>MONTH($B$3:$B$678)</f>
        <v>5</v>
      </c>
      <c r="D118" s="17" t="s">
        <v>38</v>
      </c>
      <c r="E118" s="8" t="s">
        <v>53</v>
      </c>
      <c r="F118" s="8" t="str">
        <f>VLOOKUP(表1[[#This Row],[图书名称]],表3[],2,FALSE)</f>
        <v>BKS-001</v>
      </c>
      <c r="G118" s="17" t="s">
        <v>16</v>
      </c>
      <c r="H118" s="18">
        <v>13</v>
      </c>
    </row>
    <row r="119" spans="1:8" x14ac:dyDescent="0.15">
      <c r="A119" s="15" t="s">
        <v>172</v>
      </c>
      <c r="B119" s="16">
        <v>41032</v>
      </c>
      <c r="C119" s="18">
        <f>MONTH($B$3:$B$678)</f>
        <v>5</v>
      </c>
      <c r="D119" s="17" t="s">
        <v>37</v>
      </c>
      <c r="E119" s="8" t="s">
        <v>736</v>
      </c>
      <c r="F119" s="8" t="str">
        <f>VLOOKUP(表1[[#This Row],[图书名称]],表3[],2,FALSE)</f>
        <v>BKC-005</v>
      </c>
      <c r="G119" s="17" t="s">
        <v>25</v>
      </c>
      <c r="H119" s="18">
        <v>8</v>
      </c>
    </row>
    <row r="120" spans="1:8" x14ac:dyDescent="0.15">
      <c r="A120" s="15" t="s">
        <v>173</v>
      </c>
      <c r="B120" s="16">
        <v>41033</v>
      </c>
      <c r="C120" s="18">
        <f>MONTH($B$3:$B$678)</f>
        <v>5</v>
      </c>
      <c r="D120" s="17" t="s">
        <v>38</v>
      </c>
      <c r="E120" s="8" t="s">
        <v>733</v>
      </c>
      <c r="F120" s="8" t="str">
        <f>VLOOKUP(表1[[#This Row],[图书名称]],表3[],2,FALSE)</f>
        <v>BKC-002</v>
      </c>
      <c r="G120" s="17" t="s">
        <v>28</v>
      </c>
      <c r="H120" s="18">
        <v>13</v>
      </c>
    </row>
    <row r="121" spans="1:8" x14ac:dyDescent="0.15">
      <c r="A121" s="15" t="s">
        <v>174</v>
      </c>
      <c r="B121" s="16">
        <v>41036</v>
      </c>
      <c r="C121" s="18">
        <f>MONTH($B$3:$B$678)</f>
        <v>5</v>
      </c>
      <c r="D121" s="17" t="s">
        <v>36</v>
      </c>
      <c r="E121" s="8" t="s">
        <v>52</v>
      </c>
      <c r="F121" s="8" t="str">
        <f>VLOOKUP(表1[[#This Row],[图书名称]],表3[],2,FALSE)</f>
        <v>BKC-003</v>
      </c>
      <c r="G121" s="17" t="s">
        <v>22</v>
      </c>
      <c r="H121" s="18">
        <v>25</v>
      </c>
    </row>
    <row r="122" spans="1:8" x14ac:dyDescent="0.15">
      <c r="A122" s="15" t="s">
        <v>175</v>
      </c>
      <c r="B122" s="16">
        <v>41037</v>
      </c>
      <c r="C122" s="18">
        <f>MONTH($B$3:$B$678)</f>
        <v>5</v>
      </c>
      <c r="D122" s="17" t="s">
        <v>38</v>
      </c>
      <c r="E122" s="8" t="s">
        <v>53</v>
      </c>
      <c r="F122" s="8" t="str">
        <f>VLOOKUP(表1[[#This Row],[图书名称]],表3[],2,FALSE)</f>
        <v>BKS-001</v>
      </c>
      <c r="G122" s="17" t="s">
        <v>15</v>
      </c>
      <c r="H122" s="18">
        <v>25</v>
      </c>
    </row>
    <row r="123" spans="1:8" x14ac:dyDescent="0.15">
      <c r="A123" s="15" t="s">
        <v>176</v>
      </c>
      <c r="B123" s="16">
        <v>41037</v>
      </c>
      <c r="C123" s="18">
        <f>MONTH($B$3:$B$678)</f>
        <v>5</v>
      </c>
      <c r="D123" s="17" t="s">
        <v>36</v>
      </c>
      <c r="E123" s="8" t="s">
        <v>734</v>
      </c>
      <c r="F123" s="8" t="str">
        <f>VLOOKUP(表1[[#This Row],[图书名称]],表3[],2,FALSE)</f>
        <v>BKC-004</v>
      </c>
      <c r="G123" s="17" t="s">
        <v>10</v>
      </c>
      <c r="H123" s="18">
        <v>37</v>
      </c>
    </row>
    <row r="124" spans="1:8" x14ac:dyDescent="0.15">
      <c r="A124" s="15" t="s">
        <v>177</v>
      </c>
      <c r="B124" s="16">
        <v>41038</v>
      </c>
      <c r="C124" s="18">
        <f>MONTH($B$3:$B$678)</f>
        <v>5</v>
      </c>
      <c r="D124" s="17" t="s">
        <v>36</v>
      </c>
      <c r="E124" s="8" t="s">
        <v>53</v>
      </c>
      <c r="F124" s="8" t="str">
        <f>VLOOKUP(表1[[#This Row],[图书名称]],表3[],2,FALSE)</f>
        <v>BKS-001</v>
      </c>
      <c r="G124" s="17" t="s">
        <v>20</v>
      </c>
      <c r="H124" s="18">
        <v>34</v>
      </c>
    </row>
    <row r="125" spans="1:8" x14ac:dyDescent="0.15">
      <c r="A125" s="15" t="s">
        <v>178</v>
      </c>
      <c r="B125" s="16">
        <v>41039</v>
      </c>
      <c r="C125" s="18">
        <f>MONTH($B$3:$B$678)</f>
        <v>5</v>
      </c>
      <c r="D125" s="17" t="s">
        <v>36</v>
      </c>
      <c r="E125" s="8" t="s">
        <v>734</v>
      </c>
      <c r="F125" s="8" t="str">
        <f>VLOOKUP(表1[[#This Row],[图书名称]],表3[],2,FALSE)</f>
        <v>BKC-004</v>
      </c>
      <c r="G125" s="17" t="s">
        <v>20</v>
      </c>
      <c r="H125" s="18">
        <v>12</v>
      </c>
    </row>
    <row r="126" spans="1:8" x14ac:dyDescent="0.15">
      <c r="A126" s="15" t="s">
        <v>179</v>
      </c>
      <c r="B126" s="16">
        <v>41040</v>
      </c>
      <c r="C126" s="18">
        <f>MONTH($B$3:$B$678)</f>
        <v>5</v>
      </c>
      <c r="D126" s="17" t="s">
        <v>37</v>
      </c>
      <c r="E126" s="8" t="s">
        <v>54</v>
      </c>
      <c r="F126" s="8" t="str">
        <f>VLOOKUP(表1[[#This Row],[图书名称]],表3[],2,FALSE)</f>
        <v>BKS-002</v>
      </c>
      <c r="G126" s="17" t="s">
        <v>24</v>
      </c>
      <c r="H126" s="18">
        <v>22</v>
      </c>
    </row>
    <row r="127" spans="1:8" x14ac:dyDescent="0.15">
      <c r="A127" s="15" t="s">
        <v>180</v>
      </c>
      <c r="B127" s="16">
        <v>41041</v>
      </c>
      <c r="C127" s="18">
        <f>MONTH($B$3:$B$678)</f>
        <v>5</v>
      </c>
      <c r="D127" s="17" t="s">
        <v>37</v>
      </c>
      <c r="E127" s="8" t="s">
        <v>55</v>
      </c>
      <c r="F127" s="8" t="str">
        <f>VLOOKUP(表1[[#This Row],[图书名称]],表3[],2,FALSE)</f>
        <v>BKC-001</v>
      </c>
      <c r="G127" s="17" t="s">
        <v>3</v>
      </c>
      <c r="H127" s="18">
        <v>26</v>
      </c>
    </row>
    <row r="128" spans="1:8" x14ac:dyDescent="0.15">
      <c r="A128" s="15" t="s">
        <v>181</v>
      </c>
      <c r="B128" s="16">
        <v>41043</v>
      </c>
      <c r="C128" s="18">
        <f>MONTH($B$3:$B$678)</f>
        <v>5</v>
      </c>
      <c r="D128" s="17" t="s">
        <v>37</v>
      </c>
      <c r="E128" s="8" t="s">
        <v>52</v>
      </c>
      <c r="F128" s="8" t="str">
        <f>VLOOKUP(表1[[#This Row],[图书名称]],表3[],2,FALSE)</f>
        <v>BKC-003</v>
      </c>
      <c r="G128" s="17" t="s">
        <v>24</v>
      </c>
      <c r="H128" s="18">
        <v>16</v>
      </c>
    </row>
    <row r="129" spans="1:8" x14ac:dyDescent="0.15">
      <c r="A129" s="15" t="s">
        <v>182</v>
      </c>
      <c r="B129" s="16">
        <v>41044</v>
      </c>
      <c r="C129" s="18">
        <f>MONTH($B$3:$B$678)</f>
        <v>5</v>
      </c>
      <c r="D129" s="17" t="s">
        <v>37</v>
      </c>
      <c r="E129" s="8" t="s">
        <v>54</v>
      </c>
      <c r="F129" s="8" t="str">
        <f>VLOOKUP(表1[[#This Row],[图书名称]],表3[],2,FALSE)</f>
        <v>BKS-002</v>
      </c>
      <c r="G129" s="17" t="s">
        <v>23</v>
      </c>
      <c r="H129" s="18">
        <v>19</v>
      </c>
    </row>
    <row r="130" spans="1:8" x14ac:dyDescent="0.15">
      <c r="A130" s="15" t="s">
        <v>183</v>
      </c>
      <c r="B130" s="16">
        <v>41045</v>
      </c>
      <c r="C130" s="18">
        <f>MONTH($B$3:$B$678)</f>
        <v>5</v>
      </c>
      <c r="D130" s="17" t="s">
        <v>37</v>
      </c>
      <c r="E130" s="8" t="s">
        <v>52</v>
      </c>
      <c r="F130" s="8" t="str">
        <f>VLOOKUP(表1[[#This Row],[图书名称]],表3[],2,FALSE)</f>
        <v>BKC-003</v>
      </c>
      <c r="G130" s="17" t="s">
        <v>5</v>
      </c>
      <c r="H130" s="18">
        <v>41</v>
      </c>
    </row>
    <row r="131" spans="1:8" x14ac:dyDescent="0.15">
      <c r="A131" s="15" t="s">
        <v>184</v>
      </c>
      <c r="B131" s="16">
        <v>41045</v>
      </c>
      <c r="C131" s="18">
        <f>MONTH($B$3:$B$678)</f>
        <v>5</v>
      </c>
      <c r="D131" s="17" t="s">
        <v>37</v>
      </c>
      <c r="E131" s="8" t="s">
        <v>734</v>
      </c>
      <c r="F131" s="8" t="str">
        <f>VLOOKUP(表1[[#This Row],[图书名称]],表3[],2,FALSE)</f>
        <v>BKC-004</v>
      </c>
      <c r="G131" s="17" t="s">
        <v>24</v>
      </c>
      <c r="H131" s="18">
        <v>6</v>
      </c>
    </row>
    <row r="132" spans="1:8" x14ac:dyDescent="0.15">
      <c r="A132" s="15" t="s">
        <v>185</v>
      </c>
      <c r="B132" s="16">
        <v>41046</v>
      </c>
      <c r="C132" s="18">
        <f>MONTH($B$3:$B$678)</f>
        <v>5</v>
      </c>
      <c r="D132" s="17" t="s">
        <v>37</v>
      </c>
      <c r="E132" s="8" t="s">
        <v>734</v>
      </c>
      <c r="F132" s="8" t="str">
        <f>VLOOKUP(表1[[#This Row],[图书名称]],表3[],2,FALSE)</f>
        <v>BKC-004</v>
      </c>
      <c r="G132" s="17" t="s">
        <v>3</v>
      </c>
      <c r="H132" s="18">
        <v>36</v>
      </c>
    </row>
    <row r="133" spans="1:8" x14ac:dyDescent="0.15">
      <c r="A133" s="15" t="s">
        <v>186</v>
      </c>
      <c r="B133" s="16">
        <v>41047</v>
      </c>
      <c r="C133" s="18">
        <f>MONTH($B$3:$B$678)</f>
        <v>5</v>
      </c>
      <c r="D133" s="17" t="s">
        <v>37</v>
      </c>
      <c r="E133" s="8" t="s">
        <v>733</v>
      </c>
      <c r="F133" s="8" t="str">
        <f>VLOOKUP(表1[[#This Row],[图书名称]],表3[],2,FALSE)</f>
        <v>BKC-002</v>
      </c>
      <c r="G133" s="17" t="s">
        <v>5</v>
      </c>
      <c r="H133" s="18">
        <v>6</v>
      </c>
    </row>
    <row r="134" spans="1:8" x14ac:dyDescent="0.15">
      <c r="A134" s="15" t="s">
        <v>187</v>
      </c>
      <c r="B134" s="16">
        <v>41051</v>
      </c>
      <c r="C134" s="18">
        <f>MONTH($B$3:$B$678)</f>
        <v>5</v>
      </c>
      <c r="D134" s="17" t="s">
        <v>38</v>
      </c>
      <c r="E134" s="8" t="s">
        <v>734</v>
      </c>
      <c r="F134" s="8" t="str">
        <f>VLOOKUP(表1[[#This Row],[图书名称]],表3[],2,FALSE)</f>
        <v>BKC-004</v>
      </c>
      <c r="G134" s="17" t="s">
        <v>29</v>
      </c>
      <c r="H134" s="18">
        <v>22</v>
      </c>
    </row>
    <row r="135" spans="1:8" x14ac:dyDescent="0.15">
      <c r="A135" s="15" t="s">
        <v>188</v>
      </c>
      <c r="B135" s="16">
        <v>41052</v>
      </c>
      <c r="C135" s="18">
        <f>MONTH($B$3:$B$678)</f>
        <v>5</v>
      </c>
      <c r="D135" s="17" t="s">
        <v>38</v>
      </c>
      <c r="E135" s="8" t="s">
        <v>53</v>
      </c>
      <c r="F135" s="8" t="str">
        <f>VLOOKUP(表1[[#This Row],[图书名称]],表3[],2,FALSE)</f>
        <v>BKS-001</v>
      </c>
      <c r="G135" s="17" t="s">
        <v>16</v>
      </c>
      <c r="H135" s="18">
        <v>34</v>
      </c>
    </row>
    <row r="136" spans="1:8" x14ac:dyDescent="0.15">
      <c r="A136" s="15" t="s">
        <v>189</v>
      </c>
      <c r="B136" s="16">
        <v>41052</v>
      </c>
      <c r="C136" s="18">
        <f>MONTH($B$3:$B$678)</f>
        <v>5</v>
      </c>
      <c r="D136" s="17" t="s">
        <v>37</v>
      </c>
      <c r="E136" s="8" t="s">
        <v>55</v>
      </c>
      <c r="F136" s="8" t="str">
        <f>VLOOKUP(表1[[#This Row],[图书名称]],表3[],2,FALSE)</f>
        <v>BKC-001</v>
      </c>
      <c r="G136" s="17" t="s">
        <v>19</v>
      </c>
      <c r="H136" s="18">
        <v>4</v>
      </c>
    </row>
    <row r="137" spans="1:8" x14ac:dyDescent="0.15">
      <c r="A137" s="15" t="s">
        <v>190</v>
      </c>
      <c r="B137" s="16">
        <v>41053</v>
      </c>
      <c r="C137" s="18">
        <f>MONTH($B$3:$B$678)</f>
        <v>5</v>
      </c>
      <c r="D137" s="17" t="s">
        <v>38</v>
      </c>
      <c r="E137" s="8" t="s">
        <v>734</v>
      </c>
      <c r="F137" s="8" t="str">
        <f>VLOOKUP(表1[[#This Row],[图书名称]],表3[],2,FALSE)</f>
        <v>BKC-004</v>
      </c>
      <c r="G137" s="17" t="s">
        <v>29</v>
      </c>
      <c r="H137" s="18">
        <v>43</v>
      </c>
    </row>
    <row r="138" spans="1:8" x14ac:dyDescent="0.15">
      <c r="A138" s="15" t="s">
        <v>191</v>
      </c>
      <c r="B138" s="16">
        <v>41054</v>
      </c>
      <c r="C138" s="18">
        <f>MONTH($B$3:$B$678)</f>
        <v>5</v>
      </c>
      <c r="D138" s="17" t="s">
        <v>38</v>
      </c>
      <c r="E138" s="8" t="s">
        <v>52</v>
      </c>
      <c r="F138" s="8" t="str">
        <f>VLOOKUP(表1[[#This Row],[图书名称]],表3[],2,FALSE)</f>
        <v>BKC-003</v>
      </c>
      <c r="G138" s="17" t="s">
        <v>8</v>
      </c>
      <c r="H138" s="18">
        <v>33</v>
      </c>
    </row>
    <row r="139" spans="1:8" x14ac:dyDescent="0.15">
      <c r="A139" s="15" t="s">
        <v>688</v>
      </c>
      <c r="B139" s="16">
        <v>41054</v>
      </c>
      <c r="C139" s="18">
        <f>MONTH($B$3:$B$678)</f>
        <v>5</v>
      </c>
      <c r="D139" s="17" t="s">
        <v>38</v>
      </c>
      <c r="E139" s="8" t="s">
        <v>735</v>
      </c>
      <c r="F139" s="8" t="str">
        <f>VLOOKUP(表1[[#This Row],[图书名称]],表3[],2,FALSE)</f>
        <v>BKC-006</v>
      </c>
      <c r="G139" s="17" t="s">
        <v>16</v>
      </c>
      <c r="H139" s="18">
        <v>49</v>
      </c>
    </row>
    <row r="140" spans="1:8" x14ac:dyDescent="0.15">
      <c r="A140" s="15" t="s">
        <v>689</v>
      </c>
      <c r="B140" s="16">
        <v>41552</v>
      </c>
      <c r="C140" s="18">
        <f>MONTH($B$3:$B$678)</f>
        <v>10</v>
      </c>
      <c r="D140" s="17" t="s">
        <v>37</v>
      </c>
      <c r="E140" s="8" t="s">
        <v>52</v>
      </c>
      <c r="F140" s="8" t="str">
        <f>VLOOKUP(表1[[#This Row],[图书名称]],表3[],2,FALSE)</f>
        <v>BKC-003</v>
      </c>
      <c r="G140" s="17" t="s">
        <v>9</v>
      </c>
      <c r="H140" s="18">
        <v>12</v>
      </c>
    </row>
    <row r="141" spans="1:8" x14ac:dyDescent="0.15">
      <c r="A141" s="15" t="s">
        <v>192</v>
      </c>
      <c r="B141" s="16">
        <v>41055</v>
      </c>
      <c r="C141" s="18">
        <f>MONTH($B$3:$B$678)</f>
        <v>5</v>
      </c>
      <c r="D141" s="17" t="s">
        <v>38</v>
      </c>
      <c r="E141" s="8" t="s">
        <v>52</v>
      </c>
      <c r="F141" s="8" t="str">
        <f>VLOOKUP(表1[[#This Row],[图书名称]],表3[],2,FALSE)</f>
        <v>BKC-003</v>
      </c>
      <c r="G141" s="17" t="s">
        <v>7</v>
      </c>
      <c r="H141" s="18">
        <v>17</v>
      </c>
    </row>
    <row r="142" spans="1:8" x14ac:dyDescent="0.15">
      <c r="A142" s="15" t="s">
        <v>193</v>
      </c>
      <c r="B142" s="16">
        <v>41057</v>
      </c>
      <c r="C142" s="18">
        <f>MONTH($B$3:$B$678)</f>
        <v>5</v>
      </c>
      <c r="D142" s="17" t="s">
        <v>38</v>
      </c>
      <c r="E142" s="8" t="s">
        <v>54</v>
      </c>
      <c r="F142" s="8" t="str">
        <f>VLOOKUP(表1[[#This Row],[图书名称]],表3[],2,FALSE)</f>
        <v>BKS-002</v>
      </c>
      <c r="G142" s="17" t="s">
        <v>16</v>
      </c>
      <c r="H142" s="18">
        <v>38</v>
      </c>
    </row>
    <row r="143" spans="1:8" x14ac:dyDescent="0.15">
      <c r="A143" s="15" t="s">
        <v>194</v>
      </c>
      <c r="B143" s="16">
        <v>41058</v>
      </c>
      <c r="C143" s="18">
        <f>MONTH($B$3:$B$678)</f>
        <v>5</v>
      </c>
      <c r="D143" s="17" t="s">
        <v>38</v>
      </c>
      <c r="E143" s="8" t="s">
        <v>733</v>
      </c>
      <c r="F143" s="8" t="str">
        <f>VLOOKUP(表1[[#This Row],[图书名称]],表3[],2,FALSE)</f>
        <v>BKC-002</v>
      </c>
      <c r="G143" s="17" t="s">
        <v>27</v>
      </c>
      <c r="H143" s="18">
        <v>41</v>
      </c>
    </row>
    <row r="144" spans="1:8" x14ac:dyDescent="0.15">
      <c r="A144" s="15" t="s">
        <v>195</v>
      </c>
      <c r="B144" s="16">
        <v>41058</v>
      </c>
      <c r="C144" s="18">
        <f>MONTH($B$3:$B$678)</f>
        <v>5</v>
      </c>
      <c r="D144" s="17" t="s">
        <v>38</v>
      </c>
      <c r="E144" s="8" t="s">
        <v>736</v>
      </c>
      <c r="F144" s="8" t="str">
        <f>VLOOKUP(表1[[#This Row],[图书名称]],表3[],2,FALSE)</f>
        <v>BKC-005</v>
      </c>
      <c r="G144" s="17" t="s">
        <v>28</v>
      </c>
      <c r="H144" s="18">
        <v>31</v>
      </c>
    </row>
    <row r="145" spans="1:8" x14ac:dyDescent="0.15">
      <c r="A145" s="15" t="s">
        <v>196</v>
      </c>
      <c r="B145" s="16">
        <v>41059</v>
      </c>
      <c r="C145" s="18">
        <f>MONTH($B$3:$B$678)</f>
        <v>5</v>
      </c>
      <c r="D145" s="17" t="s">
        <v>37</v>
      </c>
      <c r="E145" s="8" t="s">
        <v>734</v>
      </c>
      <c r="F145" s="8" t="str">
        <f>VLOOKUP(表1[[#This Row],[图书名称]],表3[],2,FALSE)</f>
        <v>BKC-004</v>
      </c>
      <c r="G145" s="17" t="s">
        <v>3</v>
      </c>
      <c r="H145" s="18">
        <v>2</v>
      </c>
    </row>
    <row r="146" spans="1:8" x14ac:dyDescent="0.15">
      <c r="A146" s="15" t="s">
        <v>197</v>
      </c>
      <c r="B146" s="16">
        <v>41060</v>
      </c>
      <c r="C146" s="18">
        <f>MONTH($B$3:$B$678)</f>
        <v>5</v>
      </c>
      <c r="D146" s="17" t="s">
        <v>36</v>
      </c>
      <c r="E146" s="8" t="s">
        <v>55</v>
      </c>
      <c r="F146" s="8" t="str">
        <f>VLOOKUP(表1[[#This Row],[图书名称]],表3[],2,FALSE)</f>
        <v>BKC-001</v>
      </c>
      <c r="G146" s="17" t="s">
        <v>22</v>
      </c>
      <c r="H146" s="18">
        <v>23</v>
      </c>
    </row>
    <row r="147" spans="1:8" x14ac:dyDescent="0.15">
      <c r="A147" s="15" t="s">
        <v>198</v>
      </c>
      <c r="B147" s="16">
        <v>41060</v>
      </c>
      <c r="C147" s="18">
        <f>MONTH($B$3:$B$678)</f>
        <v>5</v>
      </c>
      <c r="D147" s="17" t="s">
        <v>37</v>
      </c>
      <c r="E147" s="8" t="s">
        <v>733</v>
      </c>
      <c r="F147" s="8" t="str">
        <f>VLOOKUP(表1[[#This Row],[图书名称]],表3[],2,FALSE)</f>
        <v>BKC-002</v>
      </c>
      <c r="G147" s="17" t="s">
        <v>12</v>
      </c>
      <c r="H147" s="18">
        <v>44</v>
      </c>
    </row>
    <row r="148" spans="1:8" x14ac:dyDescent="0.15">
      <c r="A148" s="15" t="s">
        <v>199</v>
      </c>
      <c r="B148" s="16">
        <v>41061</v>
      </c>
      <c r="C148" s="18">
        <f>MONTH($B$3:$B$678)</f>
        <v>6</v>
      </c>
      <c r="D148" s="17" t="s">
        <v>36</v>
      </c>
      <c r="E148" s="8" t="s">
        <v>52</v>
      </c>
      <c r="F148" s="8" t="str">
        <f>VLOOKUP(表1[[#This Row],[图书名称]],表3[],2,FALSE)</f>
        <v>BKC-003</v>
      </c>
      <c r="G148" s="17" t="s">
        <v>10</v>
      </c>
      <c r="H148" s="18">
        <v>10</v>
      </c>
    </row>
    <row r="149" spans="1:8" x14ac:dyDescent="0.15">
      <c r="A149" s="15" t="s">
        <v>200</v>
      </c>
      <c r="B149" s="16">
        <v>41062</v>
      </c>
      <c r="C149" s="18">
        <f>MONTH($B$3:$B$678)</f>
        <v>6</v>
      </c>
      <c r="D149" s="17" t="s">
        <v>37</v>
      </c>
      <c r="E149" s="8" t="s">
        <v>736</v>
      </c>
      <c r="F149" s="8" t="str">
        <f>VLOOKUP(表1[[#This Row],[图书名称]],表3[],2,FALSE)</f>
        <v>BKC-005</v>
      </c>
      <c r="G149" s="17" t="s">
        <v>4</v>
      </c>
      <c r="H149" s="18">
        <v>16</v>
      </c>
    </row>
    <row r="150" spans="1:8" x14ac:dyDescent="0.15">
      <c r="A150" s="15" t="s">
        <v>201</v>
      </c>
      <c r="B150" s="16">
        <v>41064</v>
      </c>
      <c r="C150" s="18">
        <f>MONTH($B$3:$B$678)</f>
        <v>6</v>
      </c>
      <c r="D150" s="17" t="s">
        <v>38</v>
      </c>
      <c r="E150" s="8" t="s">
        <v>733</v>
      </c>
      <c r="F150" s="8" t="str">
        <f>VLOOKUP(表1[[#This Row],[图书名称]],表3[],2,FALSE)</f>
        <v>BKC-002</v>
      </c>
      <c r="G150" s="17" t="s">
        <v>29</v>
      </c>
      <c r="H150" s="18">
        <v>36</v>
      </c>
    </row>
    <row r="151" spans="1:8" x14ac:dyDescent="0.15">
      <c r="A151" s="15" t="s">
        <v>202</v>
      </c>
      <c r="B151" s="16">
        <v>41065</v>
      </c>
      <c r="C151" s="18">
        <f>MONTH($B$3:$B$678)</f>
        <v>6</v>
      </c>
      <c r="D151" s="17" t="s">
        <v>38</v>
      </c>
      <c r="E151" s="8" t="s">
        <v>733</v>
      </c>
      <c r="F151" s="8" t="str">
        <f>VLOOKUP(表1[[#This Row],[图书名称]],表3[],2,FALSE)</f>
        <v>BKC-002</v>
      </c>
      <c r="G151" s="17" t="s">
        <v>16</v>
      </c>
      <c r="H151" s="18">
        <v>6</v>
      </c>
    </row>
    <row r="152" spans="1:8" x14ac:dyDescent="0.15">
      <c r="A152" s="15" t="s">
        <v>203</v>
      </c>
      <c r="B152" s="16">
        <v>41067</v>
      </c>
      <c r="C152" s="18">
        <f>MONTH($B$3:$B$678)</f>
        <v>6</v>
      </c>
      <c r="D152" s="17" t="s">
        <v>36</v>
      </c>
      <c r="E152" s="8" t="s">
        <v>52</v>
      </c>
      <c r="F152" s="8" t="str">
        <f>VLOOKUP(表1[[#This Row],[图书名称]],表3[],2,FALSE)</f>
        <v>BKC-003</v>
      </c>
      <c r="G152" s="17" t="s">
        <v>14</v>
      </c>
      <c r="H152" s="18">
        <v>5</v>
      </c>
    </row>
    <row r="153" spans="1:8" x14ac:dyDescent="0.15">
      <c r="A153" s="15" t="s">
        <v>204</v>
      </c>
      <c r="B153" s="16">
        <v>41067</v>
      </c>
      <c r="C153" s="18">
        <f>MONTH($B$3:$B$678)</f>
        <v>6</v>
      </c>
      <c r="D153" s="17" t="s">
        <v>36</v>
      </c>
      <c r="E153" s="8" t="s">
        <v>54</v>
      </c>
      <c r="F153" s="8" t="str">
        <f>VLOOKUP(表1[[#This Row],[图书名称]],表3[],2,FALSE)</f>
        <v>BKS-002</v>
      </c>
      <c r="G153" s="17" t="s">
        <v>2</v>
      </c>
      <c r="H153" s="18">
        <v>25</v>
      </c>
    </row>
    <row r="154" spans="1:8" x14ac:dyDescent="0.15">
      <c r="A154" s="15" t="s">
        <v>205</v>
      </c>
      <c r="B154" s="16">
        <v>41068</v>
      </c>
      <c r="C154" s="18">
        <f>MONTH($B$3:$B$678)</f>
        <v>6</v>
      </c>
      <c r="D154" s="17" t="s">
        <v>36</v>
      </c>
      <c r="E154" s="8" t="s">
        <v>733</v>
      </c>
      <c r="F154" s="8" t="str">
        <f>VLOOKUP(表1[[#This Row],[图书名称]],表3[],2,FALSE)</f>
        <v>BKC-002</v>
      </c>
      <c r="G154" s="17" t="s">
        <v>20</v>
      </c>
      <c r="H154" s="18">
        <v>15</v>
      </c>
    </row>
    <row r="155" spans="1:8" x14ac:dyDescent="0.15">
      <c r="A155" s="15" t="s">
        <v>206</v>
      </c>
      <c r="B155" s="16">
        <v>41069</v>
      </c>
      <c r="C155" s="18">
        <f>MONTH($B$3:$B$678)</f>
        <v>6</v>
      </c>
      <c r="D155" s="17" t="s">
        <v>36</v>
      </c>
      <c r="E155" s="8" t="s">
        <v>52</v>
      </c>
      <c r="F155" s="8" t="str">
        <f>VLOOKUP(表1[[#This Row],[图书名称]],表3[],2,FALSE)</f>
        <v>BKC-003</v>
      </c>
      <c r="G155" s="17" t="s">
        <v>11</v>
      </c>
      <c r="H155" s="18">
        <v>14</v>
      </c>
    </row>
    <row r="156" spans="1:8" x14ac:dyDescent="0.15">
      <c r="A156" s="15" t="s">
        <v>207</v>
      </c>
      <c r="B156" s="16">
        <v>41071</v>
      </c>
      <c r="C156" s="18">
        <f>MONTH($B$3:$B$678)</f>
        <v>6</v>
      </c>
      <c r="D156" s="17" t="s">
        <v>36</v>
      </c>
      <c r="E156" s="8" t="s">
        <v>735</v>
      </c>
      <c r="F156" s="8" t="str">
        <f>VLOOKUP(表1[[#This Row],[图书名称]],表3[],2,FALSE)</f>
        <v>BKC-006</v>
      </c>
      <c r="G156" s="17" t="s">
        <v>17</v>
      </c>
      <c r="H156" s="18">
        <v>15</v>
      </c>
    </row>
    <row r="157" spans="1:8" x14ac:dyDescent="0.15">
      <c r="A157" s="15" t="s">
        <v>208</v>
      </c>
      <c r="B157" s="16">
        <v>41073</v>
      </c>
      <c r="C157" s="18">
        <f>MONTH($B$3:$B$678)</f>
        <v>6</v>
      </c>
      <c r="D157" s="17" t="s">
        <v>36</v>
      </c>
      <c r="E157" s="8" t="s">
        <v>733</v>
      </c>
      <c r="F157" s="8" t="str">
        <f>VLOOKUP(表1[[#This Row],[图书名称]],表3[],2,FALSE)</f>
        <v>BKC-002</v>
      </c>
      <c r="G157" s="17" t="s">
        <v>26</v>
      </c>
      <c r="H157" s="18">
        <v>18</v>
      </c>
    </row>
    <row r="158" spans="1:8" x14ac:dyDescent="0.15">
      <c r="A158" s="15" t="s">
        <v>209</v>
      </c>
      <c r="B158" s="16">
        <v>41074</v>
      </c>
      <c r="C158" s="18">
        <f>MONTH($B$3:$B$678)</f>
        <v>6</v>
      </c>
      <c r="D158" s="17" t="s">
        <v>37</v>
      </c>
      <c r="E158" s="8" t="s">
        <v>735</v>
      </c>
      <c r="F158" s="8" t="str">
        <f>VLOOKUP(表1[[#This Row],[图书名称]],表3[],2,FALSE)</f>
        <v>BKC-006</v>
      </c>
      <c r="G158" s="17" t="s">
        <v>25</v>
      </c>
      <c r="H158" s="18">
        <v>5</v>
      </c>
    </row>
    <row r="159" spans="1:8" x14ac:dyDescent="0.15">
      <c r="A159" s="15" t="s">
        <v>210</v>
      </c>
      <c r="B159" s="16">
        <v>41074</v>
      </c>
      <c r="C159" s="18">
        <f>MONTH($B$3:$B$678)</f>
        <v>6</v>
      </c>
      <c r="D159" s="17" t="s">
        <v>36</v>
      </c>
      <c r="E159" s="8" t="s">
        <v>734</v>
      </c>
      <c r="F159" s="8" t="str">
        <f>VLOOKUP(表1[[#This Row],[图书名称]],表3[],2,FALSE)</f>
        <v>BKC-004</v>
      </c>
      <c r="G159" s="17" t="s">
        <v>11</v>
      </c>
      <c r="H159" s="18">
        <v>41</v>
      </c>
    </row>
    <row r="160" spans="1:8" x14ac:dyDescent="0.15">
      <c r="A160" s="15" t="s">
        <v>211</v>
      </c>
      <c r="B160" s="16">
        <v>41075</v>
      </c>
      <c r="C160" s="18">
        <f>MONTH($B$3:$B$678)</f>
        <v>6</v>
      </c>
      <c r="D160" s="17" t="s">
        <v>37</v>
      </c>
      <c r="E160" s="8" t="s">
        <v>53</v>
      </c>
      <c r="F160" s="8" t="str">
        <f>VLOOKUP(表1[[#This Row],[图书名称]],表3[],2,FALSE)</f>
        <v>BKS-001</v>
      </c>
      <c r="G160" s="17" t="s">
        <v>4</v>
      </c>
      <c r="H160" s="18">
        <v>49</v>
      </c>
    </row>
    <row r="161" spans="1:8" x14ac:dyDescent="0.15">
      <c r="A161" s="15" t="s">
        <v>212</v>
      </c>
      <c r="B161" s="16">
        <v>41075</v>
      </c>
      <c r="C161" s="18">
        <f>MONTH($B$3:$B$678)</f>
        <v>6</v>
      </c>
      <c r="D161" s="17" t="s">
        <v>36</v>
      </c>
      <c r="E161" s="8" t="s">
        <v>733</v>
      </c>
      <c r="F161" s="8" t="str">
        <f>VLOOKUP(表1[[#This Row],[图书名称]],表3[],2,FALSE)</f>
        <v>BKC-002</v>
      </c>
      <c r="G161" s="17" t="s">
        <v>10</v>
      </c>
      <c r="H161" s="18">
        <v>50</v>
      </c>
    </row>
    <row r="162" spans="1:8" x14ac:dyDescent="0.15">
      <c r="A162" s="15" t="s">
        <v>213</v>
      </c>
      <c r="B162" s="16">
        <v>41076</v>
      </c>
      <c r="C162" s="18">
        <f>MONTH($B$3:$B$678)</f>
        <v>6</v>
      </c>
      <c r="D162" s="17" t="s">
        <v>37</v>
      </c>
      <c r="E162" s="8" t="s">
        <v>55</v>
      </c>
      <c r="F162" s="8" t="str">
        <f>VLOOKUP(表1[[#This Row],[图书名称]],表3[],2,FALSE)</f>
        <v>BKC-001</v>
      </c>
      <c r="G162" s="17" t="s">
        <v>5</v>
      </c>
      <c r="H162" s="18">
        <v>19</v>
      </c>
    </row>
    <row r="163" spans="1:8" x14ac:dyDescent="0.15">
      <c r="A163" s="15" t="s">
        <v>214</v>
      </c>
      <c r="B163" s="16">
        <v>41078</v>
      </c>
      <c r="C163" s="18">
        <f>MONTH($B$3:$B$678)</f>
        <v>6</v>
      </c>
      <c r="D163" s="17" t="s">
        <v>36</v>
      </c>
      <c r="E163" s="8" t="s">
        <v>52</v>
      </c>
      <c r="F163" s="8" t="str">
        <f>VLOOKUP(表1[[#This Row],[图书名称]],表3[],2,FALSE)</f>
        <v>BKC-003</v>
      </c>
      <c r="G163" s="17" t="s">
        <v>2</v>
      </c>
      <c r="H163" s="18">
        <v>37</v>
      </c>
    </row>
    <row r="164" spans="1:8" x14ac:dyDescent="0.15">
      <c r="A164" s="15" t="s">
        <v>215</v>
      </c>
      <c r="B164" s="16">
        <v>41079</v>
      </c>
      <c r="C164" s="18">
        <f>MONTH($B$3:$B$678)</f>
        <v>6</v>
      </c>
      <c r="D164" s="17" t="s">
        <v>37</v>
      </c>
      <c r="E164" s="8" t="s">
        <v>54</v>
      </c>
      <c r="F164" s="8" t="str">
        <f>VLOOKUP(表1[[#This Row],[图书名称]],表3[],2,FALSE)</f>
        <v>BKS-002</v>
      </c>
      <c r="G164" s="17" t="s">
        <v>12</v>
      </c>
      <c r="H164" s="18">
        <v>50</v>
      </c>
    </row>
    <row r="165" spans="1:8" x14ac:dyDescent="0.15">
      <c r="A165" s="15" t="s">
        <v>216</v>
      </c>
      <c r="B165" s="16">
        <v>41079</v>
      </c>
      <c r="C165" s="18">
        <f>MONTH($B$3:$B$678)</f>
        <v>6</v>
      </c>
      <c r="D165" s="17" t="s">
        <v>37</v>
      </c>
      <c r="E165" s="8" t="s">
        <v>734</v>
      </c>
      <c r="F165" s="8" t="str">
        <f>VLOOKUP(表1[[#This Row],[图书名称]],表3[],2,FALSE)</f>
        <v>BKC-004</v>
      </c>
      <c r="G165" s="17" t="s">
        <v>18</v>
      </c>
      <c r="H165" s="18">
        <v>2</v>
      </c>
    </row>
    <row r="166" spans="1:8" x14ac:dyDescent="0.15">
      <c r="A166" s="15" t="s">
        <v>217</v>
      </c>
      <c r="B166" s="16">
        <v>41080</v>
      </c>
      <c r="C166" s="18">
        <f>MONTH($B$3:$B$678)</f>
        <v>6</v>
      </c>
      <c r="D166" s="17" t="s">
        <v>37</v>
      </c>
      <c r="E166" s="8" t="s">
        <v>734</v>
      </c>
      <c r="F166" s="8" t="str">
        <f>VLOOKUP(表1[[#This Row],[图书名称]],表3[],2,FALSE)</f>
        <v>BKC-004</v>
      </c>
      <c r="G166" s="17" t="s">
        <v>9</v>
      </c>
      <c r="H166" s="18">
        <v>39</v>
      </c>
    </row>
    <row r="167" spans="1:8" x14ac:dyDescent="0.15">
      <c r="A167" s="15" t="s">
        <v>218</v>
      </c>
      <c r="B167" s="16">
        <v>41080</v>
      </c>
      <c r="C167" s="18">
        <f>MONTH($B$3:$B$678)</f>
        <v>6</v>
      </c>
      <c r="D167" s="17" t="s">
        <v>37</v>
      </c>
      <c r="E167" s="8" t="s">
        <v>735</v>
      </c>
      <c r="F167" s="8" t="str">
        <f>VLOOKUP(表1[[#This Row],[图书名称]],表3[],2,FALSE)</f>
        <v>BKC-006</v>
      </c>
      <c r="G167" s="17" t="s">
        <v>25</v>
      </c>
      <c r="H167" s="18">
        <v>43</v>
      </c>
    </row>
    <row r="168" spans="1:8" x14ac:dyDescent="0.15">
      <c r="A168" s="15" t="s">
        <v>219</v>
      </c>
      <c r="B168" s="16">
        <v>41081</v>
      </c>
      <c r="C168" s="18">
        <f>MONTH($B$3:$B$678)</f>
        <v>6</v>
      </c>
      <c r="D168" s="17" t="s">
        <v>37</v>
      </c>
      <c r="E168" s="8" t="s">
        <v>736</v>
      </c>
      <c r="F168" s="8" t="str">
        <f>VLOOKUP(表1[[#This Row],[图书名称]],表3[],2,FALSE)</f>
        <v>BKC-005</v>
      </c>
      <c r="G168" s="17" t="s">
        <v>4</v>
      </c>
      <c r="H168" s="18">
        <v>13</v>
      </c>
    </row>
    <row r="169" spans="1:8" x14ac:dyDescent="0.15">
      <c r="A169" s="15" t="s">
        <v>220</v>
      </c>
      <c r="B169" s="16">
        <v>41082</v>
      </c>
      <c r="C169" s="18">
        <f>MONTH($B$3:$B$678)</f>
        <v>6</v>
      </c>
      <c r="D169" s="17" t="s">
        <v>38</v>
      </c>
      <c r="E169" s="8" t="s">
        <v>52</v>
      </c>
      <c r="F169" s="8" t="str">
        <f>VLOOKUP(表1[[#This Row],[图书名称]],表3[],2,FALSE)</f>
        <v>BKC-003</v>
      </c>
      <c r="G169" s="17" t="s">
        <v>16</v>
      </c>
      <c r="H169" s="18">
        <v>15</v>
      </c>
    </row>
    <row r="170" spans="1:8" x14ac:dyDescent="0.15">
      <c r="A170" s="15" t="s">
        <v>221</v>
      </c>
      <c r="B170" s="16">
        <v>41082</v>
      </c>
      <c r="C170" s="18">
        <f>MONTH($B$3:$B$678)</f>
        <v>6</v>
      </c>
      <c r="D170" s="17" t="s">
        <v>37</v>
      </c>
      <c r="E170" s="8" t="s">
        <v>734</v>
      </c>
      <c r="F170" s="8" t="str">
        <f>VLOOKUP(表1[[#This Row],[图书名称]],表3[],2,FALSE)</f>
        <v>BKC-004</v>
      </c>
      <c r="G170" s="17" t="s">
        <v>24</v>
      </c>
      <c r="H170" s="18">
        <v>42</v>
      </c>
    </row>
    <row r="171" spans="1:8" x14ac:dyDescent="0.15">
      <c r="A171" s="15" t="s">
        <v>222</v>
      </c>
      <c r="B171" s="16">
        <v>41083</v>
      </c>
      <c r="C171" s="18">
        <f>MONTH($B$3:$B$678)</f>
        <v>6</v>
      </c>
      <c r="D171" s="17" t="s">
        <v>38</v>
      </c>
      <c r="E171" s="8" t="s">
        <v>736</v>
      </c>
      <c r="F171" s="8" t="str">
        <f>VLOOKUP(表1[[#This Row],[图书名称]],表3[],2,FALSE)</f>
        <v>BKC-005</v>
      </c>
      <c r="G171" s="17" t="s">
        <v>28</v>
      </c>
      <c r="H171" s="18">
        <v>42</v>
      </c>
    </row>
    <row r="172" spans="1:8" x14ac:dyDescent="0.15">
      <c r="A172" s="15" t="s">
        <v>223</v>
      </c>
      <c r="B172" s="16">
        <v>41085</v>
      </c>
      <c r="C172" s="18">
        <f>MONTH($B$3:$B$678)</f>
        <v>6</v>
      </c>
      <c r="D172" s="17" t="s">
        <v>37</v>
      </c>
      <c r="E172" s="8" t="s">
        <v>53</v>
      </c>
      <c r="F172" s="8" t="str">
        <f>VLOOKUP(表1[[#This Row],[图书名称]],表3[],2,FALSE)</f>
        <v>BKS-001</v>
      </c>
      <c r="G172" s="17" t="s">
        <v>3</v>
      </c>
      <c r="H172" s="18">
        <v>21</v>
      </c>
    </row>
    <row r="173" spans="1:8" x14ac:dyDescent="0.15">
      <c r="A173" s="15" t="s">
        <v>224</v>
      </c>
      <c r="B173" s="16">
        <v>41086</v>
      </c>
      <c r="C173" s="18">
        <f>MONTH($B$3:$B$678)</f>
        <v>6</v>
      </c>
      <c r="D173" s="17" t="s">
        <v>36</v>
      </c>
      <c r="E173" s="8" t="s">
        <v>52</v>
      </c>
      <c r="F173" s="8" t="str">
        <f>VLOOKUP(表1[[#This Row],[图书名称]],表3[],2,FALSE)</f>
        <v>BKC-003</v>
      </c>
      <c r="G173" s="17" t="s">
        <v>22</v>
      </c>
      <c r="H173" s="18">
        <v>41</v>
      </c>
    </row>
    <row r="174" spans="1:8" x14ac:dyDescent="0.15">
      <c r="A174" s="15" t="s">
        <v>225</v>
      </c>
      <c r="B174" s="16">
        <v>41087</v>
      </c>
      <c r="C174" s="18">
        <f>MONTH($B$3:$B$678)</f>
        <v>6</v>
      </c>
      <c r="D174" s="17" t="s">
        <v>36</v>
      </c>
      <c r="E174" s="8" t="s">
        <v>52</v>
      </c>
      <c r="F174" s="8" t="str">
        <f>VLOOKUP(表1[[#This Row],[图书名称]],表3[],2,FALSE)</f>
        <v>BKC-003</v>
      </c>
      <c r="G174" s="17" t="s">
        <v>14</v>
      </c>
      <c r="H174" s="18">
        <v>10</v>
      </c>
    </row>
    <row r="175" spans="1:8" x14ac:dyDescent="0.15">
      <c r="A175" s="15" t="s">
        <v>226</v>
      </c>
      <c r="B175" s="16">
        <v>41087</v>
      </c>
      <c r="C175" s="18">
        <f>MONTH($B$3:$B$678)</f>
        <v>6</v>
      </c>
      <c r="D175" s="17" t="s">
        <v>36</v>
      </c>
      <c r="E175" s="8" t="s">
        <v>55</v>
      </c>
      <c r="F175" s="8" t="str">
        <f>VLOOKUP(表1[[#This Row],[图书名称]],表3[],2,FALSE)</f>
        <v>BKC-001</v>
      </c>
      <c r="G175" s="17" t="s">
        <v>10</v>
      </c>
      <c r="H175" s="18">
        <v>15</v>
      </c>
    </row>
    <row r="176" spans="1:8" x14ac:dyDescent="0.15">
      <c r="A176" s="15" t="s">
        <v>227</v>
      </c>
      <c r="B176" s="16">
        <v>41088</v>
      </c>
      <c r="C176" s="18">
        <f>MONTH($B$3:$B$678)</f>
        <v>6</v>
      </c>
      <c r="D176" s="17" t="s">
        <v>36</v>
      </c>
      <c r="E176" s="8" t="s">
        <v>52</v>
      </c>
      <c r="F176" s="8" t="str">
        <f>VLOOKUP(表1[[#This Row],[图书名称]],表3[],2,FALSE)</f>
        <v>BKC-003</v>
      </c>
      <c r="G176" s="17" t="s">
        <v>20</v>
      </c>
      <c r="H176" s="18">
        <v>6</v>
      </c>
    </row>
    <row r="177" spans="1:8" x14ac:dyDescent="0.15">
      <c r="A177" s="15" t="s">
        <v>228</v>
      </c>
      <c r="B177" s="16">
        <v>41088</v>
      </c>
      <c r="C177" s="18">
        <f>MONTH($B$3:$B$678)</f>
        <v>6</v>
      </c>
      <c r="D177" s="17" t="s">
        <v>36</v>
      </c>
      <c r="E177" s="8" t="s">
        <v>734</v>
      </c>
      <c r="F177" s="8" t="str">
        <f>VLOOKUP(表1[[#This Row],[图书名称]],表3[],2,FALSE)</f>
        <v>BKC-004</v>
      </c>
      <c r="G177" s="17" t="s">
        <v>2</v>
      </c>
      <c r="H177" s="18">
        <v>29</v>
      </c>
    </row>
    <row r="178" spans="1:8" x14ac:dyDescent="0.15">
      <c r="A178" s="15" t="s">
        <v>229</v>
      </c>
      <c r="B178" s="16">
        <v>41089</v>
      </c>
      <c r="C178" s="18">
        <f>MONTH($B$3:$B$678)</f>
        <v>6</v>
      </c>
      <c r="D178" s="17" t="s">
        <v>37</v>
      </c>
      <c r="E178" s="8" t="s">
        <v>54</v>
      </c>
      <c r="F178" s="8" t="str">
        <f>VLOOKUP(表1[[#This Row],[图书名称]],表3[],2,FALSE)</f>
        <v>BKS-002</v>
      </c>
      <c r="G178" s="17" t="s">
        <v>24</v>
      </c>
      <c r="H178" s="18">
        <v>36</v>
      </c>
    </row>
    <row r="179" spans="1:8" x14ac:dyDescent="0.15">
      <c r="A179" s="15" t="s">
        <v>230</v>
      </c>
      <c r="B179" s="16">
        <v>41093</v>
      </c>
      <c r="C179" s="18">
        <f>MONTH($B$3:$B$678)</f>
        <v>7</v>
      </c>
      <c r="D179" s="17" t="s">
        <v>37</v>
      </c>
      <c r="E179" s="8" t="s">
        <v>52</v>
      </c>
      <c r="F179" s="8" t="str">
        <f>VLOOKUP(表1[[#This Row],[图书名称]],表3[],2,FALSE)</f>
        <v>BKC-003</v>
      </c>
      <c r="G179" s="17" t="s">
        <v>12</v>
      </c>
      <c r="H179" s="18">
        <v>23</v>
      </c>
    </row>
    <row r="180" spans="1:8" x14ac:dyDescent="0.15">
      <c r="A180" s="15" t="s">
        <v>231</v>
      </c>
      <c r="B180" s="16">
        <v>41093</v>
      </c>
      <c r="C180" s="18">
        <f>MONTH($B$3:$B$678)</f>
        <v>7</v>
      </c>
      <c r="D180" s="17" t="s">
        <v>37</v>
      </c>
      <c r="E180" s="8" t="s">
        <v>735</v>
      </c>
      <c r="F180" s="8" t="str">
        <f>VLOOKUP(表1[[#This Row],[图书名称]],表3[],2,FALSE)</f>
        <v>BKC-006</v>
      </c>
      <c r="G180" s="17" t="s">
        <v>24</v>
      </c>
      <c r="H180" s="18">
        <v>5</v>
      </c>
    </row>
    <row r="181" spans="1:8" x14ac:dyDescent="0.15">
      <c r="A181" s="15" t="s">
        <v>232</v>
      </c>
      <c r="B181" s="16">
        <v>41094</v>
      </c>
      <c r="C181" s="18">
        <f>MONTH($B$3:$B$678)</f>
        <v>7</v>
      </c>
      <c r="D181" s="17" t="s">
        <v>37</v>
      </c>
      <c r="E181" s="8" t="s">
        <v>55</v>
      </c>
      <c r="F181" s="8" t="str">
        <f>VLOOKUP(表1[[#This Row],[图书名称]],表3[],2,FALSE)</f>
        <v>BKC-001</v>
      </c>
      <c r="G181" s="17" t="s">
        <v>9</v>
      </c>
      <c r="H181" s="18">
        <v>44</v>
      </c>
    </row>
    <row r="182" spans="1:8" x14ac:dyDescent="0.15">
      <c r="A182" s="15" t="s">
        <v>233</v>
      </c>
      <c r="B182" s="16">
        <v>41095</v>
      </c>
      <c r="C182" s="18">
        <f>MONTH($B$3:$B$678)</f>
        <v>7</v>
      </c>
      <c r="D182" s="17" t="s">
        <v>38</v>
      </c>
      <c r="E182" s="8" t="s">
        <v>52</v>
      </c>
      <c r="F182" s="8" t="str">
        <f>VLOOKUP(表1[[#This Row],[图书名称]],表3[],2,FALSE)</f>
        <v>BKC-003</v>
      </c>
      <c r="G182" s="17" t="s">
        <v>29</v>
      </c>
      <c r="H182" s="18">
        <v>26</v>
      </c>
    </row>
    <row r="183" spans="1:8" x14ac:dyDescent="0.15">
      <c r="A183" s="15" t="s">
        <v>234</v>
      </c>
      <c r="B183" s="16">
        <v>41095</v>
      </c>
      <c r="C183" s="18">
        <f>MONTH($B$3:$B$678)</f>
        <v>7</v>
      </c>
      <c r="D183" s="17" t="s">
        <v>37</v>
      </c>
      <c r="E183" s="8" t="s">
        <v>734</v>
      </c>
      <c r="F183" s="8" t="str">
        <f>VLOOKUP(表1[[#This Row],[图书名称]],表3[],2,FALSE)</f>
        <v>BKC-004</v>
      </c>
      <c r="G183" s="17" t="s">
        <v>23</v>
      </c>
      <c r="H183" s="18">
        <v>7</v>
      </c>
    </row>
    <row r="184" spans="1:8" x14ac:dyDescent="0.15">
      <c r="A184" s="15" t="s">
        <v>235</v>
      </c>
      <c r="B184" s="16">
        <v>41096</v>
      </c>
      <c r="C184" s="18">
        <f>MONTH($B$3:$B$678)</f>
        <v>7</v>
      </c>
      <c r="D184" s="17" t="s">
        <v>37</v>
      </c>
      <c r="E184" s="8" t="s">
        <v>736</v>
      </c>
      <c r="F184" s="8" t="str">
        <f>VLOOKUP(表1[[#This Row],[图书名称]],表3[],2,FALSE)</f>
        <v>BKC-005</v>
      </c>
      <c r="G184" s="17" t="s">
        <v>5</v>
      </c>
      <c r="H184" s="18">
        <v>23</v>
      </c>
    </row>
    <row r="185" spans="1:8" x14ac:dyDescent="0.15">
      <c r="A185" s="15" t="s">
        <v>236</v>
      </c>
      <c r="B185" s="16">
        <v>41097</v>
      </c>
      <c r="C185" s="18">
        <f>MONTH($B$3:$B$678)</f>
        <v>7</v>
      </c>
      <c r="D185" s="17" t="s">
        <v>36</v>
      </c>
      <c r="E185" s="8" t="s">
        <v>735</v>
      </c>
      <c r="F185" s="8" t="str">
        <f>VLOOKUP(表1[[#This Row],[图书名称]],表3[],2,FALSE)</f>
        <v>BKC-006</v>
      </c>
      <c r="G185" s="17" t="s">
        <v>14</v>
      </c>
      <c r="H185" s="18">
        <v>12</v>
      </c>
    </row>
    <row r="186" spans="1:8" x14ac:dyDescent="0.15">
      <c r="A186" s="15" t="s">
        <v>237</v>
      </c>
      <c r="B186" s="16">
        <v>41100</v>
      </c>
      <c r="C186" s="18">
        <f>MONTH($B$3:$B$678)</f>
        <v>7</v>
      </c>
      <c r="D186" s="17" t="s">
        <v>37</v>
      </c>
      <c r="E186" s="8" t="s">
        <v>55</v>
      </c>
      <c r="F186" s="8" t="str">
        <f>VLOOKUP(表1[[#This Row],[图书名称]],表3[],2,FALSE)</f>
        <v>BKC-001</v>
      </c>
      <c r="G186" s="17" t="s">
        <v>9</v>
      </c>
      <c r="H186" s="18">
        <v>5</v>
      </c>
    </row>
    <row r="187" spans="1:8" x14ac:dyDescent="0.15">
      <c r="A187" s="15" t="s">
        <v>238</v>
      </c>
      <c r="B187" s="16">
        <v>41101</v>
      </c>
      <c r="C187" s="18">
        <f>MONTH($B$3:$B$678)</f>
        <v>7</v>
      </c>
      <c r="D187" s="17" t="s">
        <v>36</v>
      </c>
      <c r="E187" s="8" t="s">
        <v>52</v>
      </c>
      <c r="F187" s="8" t="str">
        <f>VLOOKUP(表1[[#This Row],[图书名称]],表3[],2,FALSE)</f>
        <v>BKC-003</v>
      </c>
      <c r="G187" s="17" t="s">
        <v>22</v>
      </c>
      <c r="H187" s="18">
        <v>16</v>
      </c>
    </row>
    <row r="188" spans="1:8" x14ac:dyDescent="0.15">
      <c r="A188" s="15" t="s">
        <v>239</v>
      </c>
      <c r="B188" s="16">
        <v>41102</v>
      </c>
      <c r="C188" s="18">
        <f>MONTH($B$3:$B$678)</f>
        <v>7</v>
      </c>
      <c r="D188" s="17" t="s">
        <v>36</v>
      </c>
      <c r="E188" s="8" t="s">
        <v>736</v>
      </c>
      <c r="F188" s="8" t="str">
        <f>VLOOKUP(表1[[#This Row],[图书名称]],表3[],2,FALSE)</f>
        <v>BKC-005</v>
      </c>
      <c r="G188" s="17" t="s">
        <v>21</v>
      </c>
      <c r="H188" s="18">
        <v>48</v>
      </c>
    </row>
    <row r="189" spans="1:8" x14ac:dyDescent="0.15">
      <c r="A189" s="15" t="s">
        <v>240</v>
      </c>
      <c r="B189" s="16">
        <v>41102</v>
      </c>
      <c r="C189" s="18">
        <f>MONTH($B$3:$B$678)</f>
        <v>7</v>
      </c>
      <c r="D189" s="17" t="s">
        <v>38</v>
      </c>
      <c r="E189" s="8" t="s">
        <v>52</v>
      </c>
      <c r="F189" s="8" t="str">
        <f>VLOOKUP(表1[[#This Row],[图书名称]],表3[],2,FALSE)</f>
        <v>BKC-003</v>
      </c>
      <c r="G189" s="17" t="s">
        <v>30</v>
      </c>
      <c r="H189" s="18">
        <v>43</v>
      </c>
    </row>
    <row r="190" spans="1:8" x14ac:dyDescent="0.15">
      <c r="A190" s="15" t="s">
        <v>241</v>
      </c>
      <c r="B190" s="16">
        <v>41103</v>
      </c>
      <c r="C190" s="18">
        <f>MONTH($B$3:$B$678)</f>
        <v>7</v>
      </c>
      <c r="D190" s="17" t="s">
        <v>36</v>
      </c>
      <c r="E190" s="8" t="s">
        <v>54</v>
      </c>
      <c r="F190" s="8" t="str">
        <f>VLOOKUP(表1[[#This Row],[图书名称]],表3[],2,FALSE)</f>
        <v>BKS-002</v>
      </c>
      <c r="G190" s="17" t="s">
        <v>10</v>
      </c>
      <c r="H190" s="18">
        <v>22</v>
      </c>
    </row>
    <row r="191" spans="1:8" x14ac:dyDescent="0.15">
      <c r="A191" s="15" t="s">
        <v>242</v>
      </c>
      <c r="B191" s="16">
        <v>41103</v>
      </c>
      <c r="C191" s="18">
        <f>MONTH($B$3:$B$678)</f>
        <v>7</v>
      </c>
      <c r="D191" s="17" t="s">
        <v>37</v>
      </c>
      <c r="E191" s="8" t="s">
        <v>54</v>
      </c>
      <c r="F191" s="8" t="str">
        <f>VLOOKUP(表1[[#This Row],[图书名称]],表3[],2,FALSE)</f>
        <v>BKS-002</v>
      </c>
      <c r="G191" s="17" t="s">
        <v>4</v>
      </c>
      <c r="H191" s="18">
        <v>13</v>
      </c>
    </row>
    <row r="192" spans="1:8" x14ac:dyDescent="0.15">
      <c r="A192" s="15" t="s">
        <v>243</v>
      </c>
      <c r="B192" s="16">
        <v>41104</v>
      </c>
      <c r="C192" s="18">
        <f>MONTH($B$3:$B$678)</f>
        <v>7</v>
      </c>
      <c r="D192" s="17" t="s">
        <v>36</v>
      </c>
      <c r="E192" s="8" t="s">
        <v>734</v>
      </c>
      <c r="F192" s="8" t="str">
        <f>VLOOKUP(表1[[#This Row],[图书名称]],表3[],2,FALSE)</f>
        <v>BKC-004</v>
      </c>
      <c r="G192" s="17" t="s">
        <v>2</v>
      </c>
      <c r="H192" s="18">
        <v>5</v>
      </c>
    </row>
    <row r="193" spans="1:8" x14ac:dyDescent="0.15">
      <c r="A193" s="15" t="s">
        <v>244</v>
      </c>
      <c r="B193" s="16">
        <v>41106</v>
      </c>
      <c r="C193" s="18">
        <f>MONTH($B$3:$B$678)</f>
        <v>7</v>
      </c>
      <c r="D193" s="17" t="s">
        <v>37</v>
      </c>
      <c r="E193" s="8" t="s">
        <v>734</v>
      </c>
      <c r="F193" s="8" t="str">
        <f>VLOOKUP(表1[[#This Row],[图书名称]],表3[],2,FALSE)</f>
        <v>BKC-004</v>
      </c>
      <c r="G193" s="17" t="s">
        <v>24</v>
      </c>
      <c r="H193" s="18">
        <v>24</v>
      </c>
    </row>
    <row r="194" spans="1:8" x14ac:dyDescent="0.15">
      <c r="A194" s="15" t="s">
        <v>245</v>
      </c>
      <c r="B194" s="16">
        <v>41107</v>
      </c>
      <c r="C194" s="18">
        <f>MONTH($B$3:$B$678)</f>
        <v>7</v>
      </c>
      <c r="D194" s="17" t="s">
        <v>37</v>
      </c>
      <c r="E194" s="8" t="s">
        <v>734</v>
      </c>
      <c r="F194" s="8" t="str">
        <f>VLOOKUP(表1[[#This Row],[图书名称]],表3[],2,FALSE)</f>
        <v>BKC-004</v>
      </c>
      <c r="G194" s="17" t="s">
        <v>3</v>
      </c>
      <c r="H194" s="18">
        <v>5</v>
      </c>
    </row>
    <row r="195" spans="1:8" x14ac:dyDescent="0.15">
      <c r="A195" s="15" t="s">
        <v>246</v>
      </c>
      <c r="B195" s="16">
        <v>41108</v>
      </c>
      <c r="C195" s="18">
        <f>MONTH($B$3:$B$678)</f>
        <v>7</v>
      </c>
      <c r="D195" s="17" t="s">
        <v>37</v>
      </c>
      <c r="E195" s="8" t="s">
        <v>52</v>
      </c>
      <c r="F195" s="8" t="str">
        <f>VLOOKUP(表1[[#This Row],[图书名称]],表3[],2,FALSE)</f>
        <v>BKC-003</v>
      </c>
      <c r="G195" s="17" t="s">
        <v>25</v>
      </c>
      <c r="H195" s="18">
        <v>19</v>
      </c>
    </row>
    <row r="196" spans="1:8" x14ac:dyDescent="0.15">
      <c r="A196" s="15" t="s">
        <v>247</v>
      </c>
      <c r="B196" s="16">
        <v>41110</v>
      </c>
      <c r="C196" s="18">
        <f>MONTH($B$3:$B$678)</f>
        <v>7</v>
      </c>
      <c r="D196" s="17" t="s">
        <v>37</v>
      </c>
      <c r="E196" s="8" t="s">
        <v>52</v>
      </c>
      <c r="F196" s="8" t="str">
        <f>VLOOKUP(表1[[#This Row],[图书名称]],表3[],2,FALSE)</f>
        <v>BKC-003</v>
      </c>
      <c r="G196" s="17" t="s">
        <v>24</v>
      </c>
      <c r="H196" s="18">
        <v>15</v>
      </c>
    </row>
    <row r="197" spans="1:8" x14ac:dyDescent="0.15">
      <c r="A197" s="15" t="s">
        <v>248</v>
      </c>
      <c r="B197" s="16">
        <v>41111</v>
      </c>
      <c r="C197" s="18">
        <f>MONTH($B$3:$B$678)</f>
        <v>7</v>
      </c>
      <c r="D197" s="17" t="s">
        <v>37</v>
      </c>
      <c r="E197" s="8" t="s">
        <v>52</v>
      </c>
      <c r="F197" s="8" t="str">
        <f>VLOOKUP(表1[[#This Row],[图书名称]],表3[],2,FALSE)</f>
        <v>BKC-003</v>
      </c>
      <c r="G197" s="17" t="s">
        <v>12</v>
      </c>
      <c r="H197" s="18">
        <v>39</v>
      </c>
    </row>
    <row r="198" spans="1:8" x14ac:dyDescent="0.15">
      <c r="A198" s="15" t="s">
        <v>249</v>
      </c>
      <c r="B198" s="16">
        <v>41113</v>
      </c>
      <c r="C198" s="18">
        <f>MONTH($B$3:$B$678)</f>
        <v>7</v>
      </c>
      <c r="D198" s="17" t="s">
        <v>38</v>
      </c>
      <c r="E198" s="8" t="s">
        <v>733</v>
      </c>
      <c r="F198" s="8" t="str">
        <f>VLOOKUP(表1[[#This Row],[图书名称]],表3[],2,FALSE)</f>
        <v>BKC-002</v>
      </c>
      <c r="G198" s="17" t="s">
        <v>6</v>
      </c>
      <c r="H198" s="18">
        <v>7</v>
      </c>
    </row>
    <row r="199" spans="1:8" x14ac:dyDescent="0.15">
      <c r="A199" s="15" t="s">
        <v>250</v>
      </c>
      <c r="B199" s="16">
        <v>41114</v>
      </c>
      <c r="C199" s="18">
        <f>MONTH($B$3:$B$678)</f>
        <v>7</v>
      </c>
      <c r="D199" s="17" t="s">
        <v>37</v>
      </c>
      <c r="E199" s="8" t="s">
        <v>53</v>
      </c>
      <c r="F199" s="8" t="str">
        <f>VLOOKUP(表1[[#This Row],[图书名称]],表3[],2,FALSE)</f>
        <v>BKS-001</v>
      </c>
      <c r="G199" s="17" t="s">
        <v>9</v>
      </c>
      <c r="H199" s="18">
        <v>12</v>
      </c>
    </row>
    <row r="200" spans="1:8" x14ac:dyDescent="0.15">
      <c r="A200" s="15" t="s">
        <v>251</v>
      </c>
      <c r="B200" s="16">
        <v>41115</v>
      </c>
      <c r="C200" s="18">
        <f>MONTH($B$3:$B$678)</f>
        <v>7</v>
      </c>
      <c r="D200" s="17" t="s">
        <v>37</v>
      </c>
      <c r="E200" s="8" t="s">
        <v>733</v>
      </c>
      <c r="F200" s="8" t="str">
        <f>VLOOKUP(表1[[#This Row],[图书名称]],表3[],2,FALSE)</f>
        <v>BKC-002</v>
      </c>
      <c r="G200" s="17" t="s">
        <v>19</v>
      </c>
      <c r="H200" s="18">
        <v>30</v>
      </c>
    </row>
    <row r="201" spans="1:8" x14ac:dyDescent="0.15">
      <c r="A201" s="15" t="s">
        <v>252</v>
      </c>
      <c r="B201" s="16">
        <v>41115</v>
      </c>
      <c r="C201" s="18">
        <f>MONTH($B$3:$B$678)</f>
        <v>7</v>
      </c>
      <c r="D201" s="17" t="s">
        <v>36</v>
      </c>
      <c r="E201" s="8" t="s">
        <v>736</v>
      </c>
      <c r="F201" s="8" t="str">
        <f>VLOOKUP(表1[[#This Row],[图书名称]],表3[],2,FALSE)</f>
        <v>BKC-005</v>
      </c>
      <c r="G201" s="17" t="s">
        <v>20</v>
      </c>
      <c r="H201" s="18">
        <v>33</v>
      </c>
    </row>
    <row r="202" spans="1:8" x14ac:dyDescent="0.15">
      <c r="A202" s="15" t="s">
        <v>253</v>
      </c>
      <c r="B202" s="16">
        <v>41116</v>
      </c>
      <c r="C202" s="18">
        <f>MONTH($B$3:$B$678)</f>
        <v>7</v>
      </c>
      <c r="D202" s="17" t="s">
        <v>38</v>
      </c>
      <c r="E202" s="8" t="s">
        <v>52</v>
      </c>
      <c r="F202" s="8" t="str">
        <f>VLOOKUP(表1[[#This Row],[图书名称]],表3[],2,FALSE)</f>
        <v>BKC-003</v>
      </c>
      <c r="G202" s="17" t="s">
        <v>30</v>
      </c>
      <c r="H202" s="18">
        <v>32</v>
      </c>
    </row>
    <row r="203" spans="1:8" x14ac:dyDescent="0.15">
      <c r="A203" s="15" t="s">
        <v>254</v>
      </c>
      <c r="B203" s="16">
        <v>41117</v>
      </c>
      <c r="C203" s="18">
        <f>MONTH($B$3:$B$678)</f>
        <v>7</v>
      </c>
      <c r="D203" s="17" t="s">
        <v>37</v>
      </c>
      <c r="E203" s="8" t="s">
        <v>734</v>
      </c>
      <c r="F203" s="8" t="str">
        <f>VLOOKUP(表1[[#This Row],[图书名称]],表3[],2,FALSE)</f>
        <v>BKC-004</v>
      </c>
      <c r="G203" s="17" t="s">
        <v>9</v>
      </c>
      <c r="H203" s="18">
        <v>31</v>
      </c>
    </row>
    <row r="204" spans="1:8" x14ac:dyDescent="0.15">
      <c r="A204" s="15" t="s">
        <v>255</v>
      </c>
      <c r="B204" s="16">
        <v>41118</v>
      </c>
      <c r="C204" s="18">
        <f>MONTH($B$3:$B$678)</f>
        <v>7</v>
      </c>
      <c r="D204" s="17" t="s">
        <v>38</v>
      </c>
      <c r="E204" s="8" t="s">
        <v>55</v>
      </c>
      <c r="F204" s="8" t="str">
        <f>VLOOKUP(表1[[#This Row],[图书名称]],表3[],2,FALSE)</f>
        <v>BKC-001</v>
      </c>
      <c r="G204" s="17" t="s">
        <v>16</v>
      </c>
      <c r="H204" s="18">
        <v>33</v>
      </c>
    </row>
    <row r="205" spans="1:8" x14ac:dyDescent="0.15">
      <c r="A205" s="15" t="s">
        <v>256</v>
      </c>
      <c r="B205" s="16">
        <v>41120</v>
      </c>
      <c r="C205" s="18">
        <f>MONTH($B$3:$B$678)</f>
        <v>7</v>
      </c>
      <c r="D205" s="17" t="s">
        <v>36</v>
      </c>
      <c r="E205" s="8" t="s">
        <v>735</v>
      </c>
      <c r="F205" s="8" t="str">
        <f>VLOOKUP(表1[[#This Row],[图书名称]],表3[],2,FALSE)</f>
        <v>BKC-006</v>
      </c>
      <c r="G205" s="17" t="s">
        <v>10</v>
      </c>
      <c r="H205" s="18">
        <v>25</v>
      </c>
    </row>
    <row r="206" spans="1:8" x14ac:dyDescent="0.15">
      <c r="A206" s="15" t="s">
        <v>257</v>
      </c>
      <c r="B206" s="16">
        <v>41121</v>
      </c>
      <c r="C206" s="18">
        <f>MONTH($B$3:$B$678)</f>
        <v>7</v>
      </c>
      <c r="D206" s="17" t="s">
        <v>38</v>
      </c>
      <c r="E206" s="8" t="s">
        <v>736</v>
      </c>
      <c r="F206" s="8" t="str">
        <f>VLOOKUP(表1[[#This Row],[图书名称]],表3[],2,FALSE)</f>
        <v>BKC-005</v>
      </c>
      <c r="G206" s="17" t="s">
        <v>28</v>
      </c>
      <c r="H206" s="18">
        <v>36</v>
      </c>
    </row>
    <row r="207" spans="1:8" x14ac:dyDescent="0.15">
      <c r="A207" s="15" t="s">
        <v>258</v>
      </c>
      <c r="B207" s="16">
        <v>41121</v>
      </c>
      <c r="C207" s="18">
        <f>MONTH($B$3:$B$678)</f>
        <v>7</v>
      </c>
      <c r="D207" s="17" t="s">
        <v>36</v>
      </c>
      <c r="E207" s="8" t="s">
        <v>734</v>
      </c>
      <c r="F207" s="8" t="str">
        <f>VLOOKUP(表1[[#This Row],[图书名称]],表3[],2,FALSE)</f>
        <v>BKC-004</v>
      </c>
      <c r="G207" s="17" t="s">
        <v>11</v>
      </c>
      <c r="H207" s="18">
        <v>36</v>
      </c>
    </row>
    <row r="208" spans="1:8" x14ac:dyDescent="0.15">
      <c r="A208" s="15" t="s">
        <v>259</v>
      </c>
      <c r="B208" s="16">
        <v>41122</v>
      </c>
      <c r="C208" s="18">
        <f>MONTH($B$3:$B$678)</f>
        <v>8</v>
      </c>
      <c r="D208" s="17" t="s">
        <v>36</v>
      </c>
      <c r="E208" s="8" t="s">
        <v>54</v>
      </c>
      <c r="F208" s="8" t="str">
        <f>VLOOKUP(表1[[#This Row],[图书名称]],表3[],2,FALSE)</f>
        <v>BKS-002</v>
      </c>
      <c r="G208" s="17" t="s">
        <v>17</v>
      </c>
      <c r="H208" s="18">
        <v>20</v>
      </c>
    </row>
    <row r="209" spans="1:8" x14ac:dyDescent="0.15">
      <c r="A209" s="15" t="s">
        <v>260</v>
      </c>
      <c r="B209" s="16">
        <v>41123</v>
      </c>
      <c r="C209" s="18">
        <f>MONTH($B$3:$B$678)</f>
        <v>8</v>
      </c>
      <c r="D209" s="17" t="s">
        <v>36</v>
      </c>
      <c r="E209" s="8" t="s">
        <v>52</v>
      </c>
      <c r="F209" s="8" t="str">
        <f>VLOOKUP(表1[[#This Row],[图书名称]],表3[],2,FALSE)</f>
        <v>BKC-003</v>
      </c>
      <c r="G209" s="17" t="s">
        <v>14</v>
      </c>
      <c r="H209" s="18">
        <v>20</v>
      </c>
    </row>
    <row r="210" spans="1:8" x14ac:dyDescent="0.15">
      <c r="A210" s="15" t="s">
        <v>261</v>
      </c>
      <c r="B210" s="16">
        <v>41124</v>
      </c>
      <c r="C210" s="18">
        <f>MONTH($B$3:$B$678)</f>
        <v>8</v>
      </c>
      <c r="D210" s="17" t="s">
        <v>36</v>
      </c>
      <c r="E210" s="8" t="s">
        <v>52</v>
      </c>
      <c r="F210" s="8" t="str">
        <f>VLOOKUP(表1[[#This Row],[图书名称]],表3[],2,FALSE)</f>
        <v>BKC-003</v>
      </c>
      <c r="G210" s="17" t="s">
        <v>21</v>
      </c>
      <c r="H210" s="18">
        <v>48</v>
      </c>
    </row>
    <row r="211" spans="1:8" x14ac:dyDescent="0.15">
      <c r="A211" s="15" t="s">
        <v>262</v>
      </c>
      <c r="B211" s="16">
        <v>41125</v>
      </c>
      <c r="C211" s="18">
        <f>MONTH($B$3:$B$678)</f>
        <v>8</v>
      </c>
      <c r="D211" s="17" t="s">
        <v>36</v>
      </c>
      <c r="E211" s="8" t="s">
        <v>52</v>
      </c>
      <c r="F211" s="8" t="str">
        <f>VLOOKUP(表1[[#This Row],[图书名称]],表3[],2,FALSE)</f>
        <v>BKC-003</v>
      </c>
      <c r="G211" s="17" t="s">
        <v>11</v>
      </c>
      <c r="H211" s="18">
        <v>27</v>
      </c>
    </row>
    <row r="212" spans="1:8" x14ac:dyDescent="0.15">
      <c r="A212" s="15" t="s">
        <v>263</v>
      </c>
      <c r="B212" s="16">
        <v>41128</v>
      </c>
      <c r="C212" s="18">
        <f>MONTH($B$3:$B$678)</f>
        <v>8</v>
      </c>
      <c r="D212" s="17" t="s">
        <v>36</v>
      </c>
      <c r="E212" s="8" t="s">
        <v>733</v>
      </c>
      <c r="F212" s="8" t="str">
        <f>VLOOKUP(表1[[#This Row],[图书名称]],表3[],2,FALSE)</f>
        <v>BKC-002</v>
      </c>
      <c r="G212" s="17" t="s">
        <v>10</v>
      </c>
      <c r="H212" s="18">
        <v>7</v>
      </c>
    </row>
    <row r="213" spans="1:8" x14ac:dyDescent="0.15">
      <c r="A213" s="15" t="s">
        <v>264</v>
      </c>
      <c r="B213" s="16">
        <v>41128</v>
      </c>
      <c r="C213" s="18">
        <f>MONTH($B$3:$B$678)</f>
        <v>8</v>
      </c>
      <c r="D213" s="17" t="s">
        <v>36</v>
      </c>
      <c r="E213" s="8" t="s">
        <v>54</v>
      </c>
      <c r="F213" s="8" t="str">
        <f>VLOOKUP(表1[[#This Row],[图书名称]],表3[],2,FALSE)</f>
        <v>BKS-002</v>
      </c>
      <c r="G213" s="17" t="s">
        <v>14</v>
      </c>
      <c r="H213" s="18">
        <v>50</v>
      </c>
    </row>
    <row r="214" spans="1:8" x14ac:dyDescent="0.15">
      <c r="A214" s="15" t="s">
        <v>265</v>
      </c>
      <c r="B214" s="16">
        <v>41129</v>
      </c>
      <c r="C214" s="18">
        <f>MONTH($B$3:$B$678)</f>
        <v>8</v>
      </c>
      <c r="D214" s="17" t="s">
        <v>38</v>
      </c>
      <c r="E214" s="8" t="s">
        <v>734</v>
      </c>
      <c r="F214" s="8" t="str">
        <f>VLOOKUP(表1[[#This Row],[图书名称]],表3[],2,FALSE)</f>
        <v>BKC-004</v>
      </c>
      <c r="G214" s="17" t="s">
        <v>8</v>
      </c>
      <c r="H214" s="18">
        <v>30</v>
      </c>
    </row>
    <row r="215" spans="1:8" x14ac:dyDescent="0.15">
      <c r="A215" s="15" t="s">
        <v>266</v>
      </c>
      <c r="B215" s="16">
        <v>41130</v>
      </c>
      <c r="C215" s="18">
        <f>MONTH($B$3:$B$678)</f>
        <v>8</v>
      </c>
      <c r="D215" s="17" t="s">
        <v>37</v>
      </c>
      <c r="E215" s="8" t="s">
        <v>733</v>
      </c>
      <c r="F215" s="8" t="str">
        <f>VLOOKUP(表1[[#This Row],[图书名称]],表3[],2,FALSE)</f>
        <v>BKC-002</v>
      </c>
      <c r="G215" s="17" t="s">
        <v>18</v>
      </c>
      <c r="H215" s="18">
        <v>29</v>
      </c>
    </row>
    <row r="216" spans="1:8" x14ac:dyDescent="0.15">
      <c r="A216" s="15" t="s">
        <v>267</v>
      </c>
      <c r="B216" s="16">
        <v>41131</v>
      </c>
      <c r="C216" s="18">
        <f>MONTH($B$3:$B$678)</f>
        <v>8</v>
      </c>
      <c r="D216" s="17" t="s">
        <v>38</v>
      </c>
      <c r="E216" s="8" t="s">
        <v>55</v>
      </c>
      <c r="F216" s="8" t="str">
        <f>VLOOKUP(表1[[#This Row],[图书名称]],表3[],2,FALSE)</f>
        <v>BKC-001</v>
      </c>
      <c r="G216" s="17" t="s">
        <v>6</v>
      </c>
      <c r="H216" s="18">
        <v>40</v>
      </c>
    </row>
    <row r="217" spans="1:8" x14ac:dyDescent="0.15">
      <c r="A217" s="15" t="s">
        <v>268</v>
      </c>
      <c r="B217" s="16">
        <v>41135</v>
      </c>
      <c r="C217" s="18">
        <f>MONTH($B$3:$B$678)</f>
        <v>8</v>
      </c>
      <c r="D217" s="17" t="s">
        <v>37</v>
      </c>
      <c r="E217" s="8" t="s">
        <v>55</v>
      </c>
      <c r="F217" s="8" t="str">
        <f>VLOOKUP(表1[[#This Row],[图书名称]],表3[],2,FALSE)</f>
        <v>BKC-001</v>
      </c>
      <c r="G217" s="17" t="s">
        <v>5</v>
      </c>
      <c r="H217" s="18">
        <v>45</v>
      </c>
    </row>
    <row r="218" spans="1:8" x14ac:dyDescent="0.15">
      <c r="A218" s="15" t="s">
        <v>269</v>
      </c>
      <c r="B218" s="16">
        <v>41135</v>
      </c>
      <c r="C218" s="18">
        <f>MONTH($B$3:$B$678)</f>
        <v>8</v>
      </c>
      <c r="D218" s="17" t="s">
        <v>38</v>
      </c>
      <c r="E218" s="8" t="s">
        <v>733</v>
      </c>
      <c r="F218" s="8" t="str">
        <f>VLOOKUP(表1[[#This Row],[图书名称]],表3[],2,FALSE)</f>
        <v>BKC-002</v>
      </c>
      <c r="G218" s="17" t="s">
        <v>16</v>
      </c>
      <c r="H218" s="18">
        <v>35</v>
      </c>
    </row>
    <row r="219" spans="1:8" x14ac:dyDescent="0.15">
      <c r="A219" s="15" t="s">
        <v>270</v>
      </c>
      <c r="B219" s="16">
        <v>41136</v>
      </c>
      <c r="C219" s="18">
        <f>MONTH($B$3:$B$678)</f>
        <v>8</v>
      </c>
      <c r="D219" s="17" t="s">
        <v>37</v>
      </c>
      <c r="E219" s="8" t="s">
        <v>52</v>
      </c>
      <c r="F219" s="8" t="str">
        <f>VLOOKUP(表1[[#This Row],[图书名称]],表3[],2,FALSE)</f>
        <v>BKC-003</v>
      </c>
      <c r="G219" s="17" t="s">
        <v>12</v>
      </c>
      <c r="H219" s="18">
        <v>15</v>
      </c>
    </row>
    <row r="220" spans="1:8" x14ac:dyDescent="0.15">
      <c r="A220" s="15" t="s">
        <v>271</v>
      </c>
      <c r="B220" s="16">
        <v>41136</v>
      </c>
      <c r="C220" s="18">
        <f>MONTH($B$3:$B$678)</f>
        <v>8</v>
      </c>
      <c r="D220" s="17" t="s">
        <v>36</v>
      </c>
      <c r="E220" s="8" t="s">
        <v>734</v>
      </c>
      <c r="F220" s="8" t="str">
        <f>VLOOKUP(表1[[#This Row],[图书名称]],表3[],2,FALSE)</f>
        <v>BKC-004</v>
      </c>
      <c r="G220" s="17" t="s">
        <v>17</v>
      </c>
      <c r="H220" s="18">
        <v>40</v>
      </c>
    </row>
    <row r="221" spans="1:8" x14ac:dyDescent="0.15">
      <c r="A221" s="15" t="s">
        <v>272</v>
      </c>
      <c r="B221" s="16">
        <v>41137</v>
      </c>
      <c r="C221" s="18">
        <f>MONTH($B$3:$B$678)</f>
        <v>8</v>
      </c>
      <c r="D221" s="17" t="s">
        <v>37</v>
      </c>
      <c r="E221" s="8" t="s">
        <v>735</v>
      </c>
      <c r="F221" s="8" t="str">
        <f>VLOOKUP(表1[[#This Row],[图书名称]],表3[],2,FALSE)</f>
        <v>BKC-006</v>
      </c>
      <c r="G221" s="17" t="s">
        <v>9</v>
      </c>
      <c r="H221" s="18">
        <v>26</v>
      </c>
    </row>
    <row r="222" spans="1:8" x14ac:dyDescent="0.15">
      <c r="A222" s="15" t="s">
        <v>273</v>
      </c>
      <c r="B222" s="16">
        <v>41137</v>
      </c>
      <c r="C222" s="18">
        <f>MONTH($B$3:$B$678)</f>
        <v>8</v>
      </c>
      <c r="D222" s="17" t="s">
        <v>37</v>
      </c>
      <c r="E222" s="8" t="s">
        <v>735</v>
      </c>
      <c r="F222" s="8" t="str">
        <f>VLOOKUP(表1[[#This Row],[图书名称]],表3[],2,FALSE)</f>
        <v>BKC-006</v>
      </c>
      <c r="G222" s="17" t="s">
        <v>18</v>
      </c>
      <c r="H222" s="18">
        <v>17</v>
      </c>
    </row>
    <row r="223" spans="1:8" x14ac:dyDescent="0.15">
      <c r="A223" s="15" t="s">
        <v>274</v>
      </c>
      <c r="B223" s="16">
        <v>41138</v>
      </c>
      <c r="C223" s="18">
        <f>MONTH($B$3:$B$678)</f>
        <v>8</v>
      </c>
      <c r="D223" s="17" t="s">
        <v>37</v>
      </c>
      <c r="E223" s="8" t="s">
        <v>54</v>
      </c>
      <c r="F223" s="8" t="str">
        <f>VLOOKUP(表1[[#This Row],[图书名称]],表3[],2,FALSE)</f>
        <v>BKS-002</v>
      </c>
      <c r="G223" s="17" t="s">
        <v>19</v>
      </c>
      <c r="H223" s="18">
        <v>28</v>
      </c>
    </row>
    <row r="224" spans="1:8" x14ac:dyDescent="0.15">
      <c r="A224" s="15" t="s">
        <v>275</v>
      </c>
      <c r="B224" s="16">
        <v>41139</v>
      </c>
      <c r="C224" s="18">
        <f>MONTH($B$3:$B$678)</f>
        <v>8</v>
      </c>
      <c r="D224" s="17" t="s">
        <v>38</v>
      </c>
      <c r="E224" s="8" t="s">
        <v>736</v>
      </c>
      <c r="F224" s="8" t="str">
        <f>VLOOKUP(表1[[#This Row],[图书名称]],表3[],2,FALSE)</f>
        <v>BKC-005</v>
      </c>
      <c r="G224" s="17" t="s">
        <v>30</v>
      </c>
      <c r="H224" s="18">
        <v>50</v>
      </c>
    </row>
    <row r="225" spans="1:8" x14ac:dyDescent="0.15">
      <c r="A225" s="15" t="s">
        <v>276</v>
      </c>
      <c r="B225" s="16">
        <v>41142</v>
      </c>
      <c r="C225" s="18">
        <f>MONTH($B$3:$B$678)</f>
        <v>8</v>
      </c>
      <c r="D225" s="17" t="s">
        <v>38</v>
      </c>
      <c r="E225" s="8" t="s">
        <v>734</v>
      </c>
      <c r="F225" s="8" t="str">
        <f>VLOOKUP(表1[[#This Row],[图书名称]],表3[],2,FALSE)</f>
        <v>BKC-004</v>
      </c>
      <c r="G225" s="17" t="s">
        <v>29</v>
      </c>
      <c r="H225" s="18">
        <v>48</v>
      </c>
    </row>
    <row r="226" spans="1:8" x14ac:dyDescent="0.15">
      <c r="A226" s="15" t="s">
        <v>277</v>
      </c>
      <c r="B226" s="16">
        <v>41142</v>
      </c>
      <c r="C226" s="18">
        <f>MONTH($B$3:$B$678)</f>
        <v>8</v>
      </c>
      <c r="D226" s="17" t="s">
        <v>37</v>
      </c>
      <c r="E226" s="8" t="s">
        <v>736</v>
      </c>
      <c r="F226" s="8" t="str">
        <f>VLOOKUP(表1[[#This Row],[图书名称]],表3[],2,FALSE)</f>
        <v>BKC-005</v>
      </c>
      <c r="G226" s="17" t="s">
        <v>23</v>
      </c>
      <c r="H226" s="18">
        <v>36</v>
      </c>
    </row>
    <row r="227" spans="1:8" x14ac:dyDescent="0.15">
      <c r="A227" s="15" t="s">
        <v>278</v>
      </c>
      <c r="B227" s="16">
        <v>41144</v>
      </c>
      <c r="C227" s="18">
        <f>MONTH($B$3:$B$678)</f>
        <v>8</v>
      </c>
      <c r="D227" s="17" t="s">
        <v>38</v>
      </c>
      <c r="E227" s="8" t="s">
        <v>52</v>
      </c>
      <c r="F227" s="8" t="str">
        <f>VLOOKUP(表1[[#This Row],[图书名称]],表3[],2,FALSE)</f>
        <v>BKC-003</v>
      </c>
      <c r="G227" s="17" t="s">
        <v>28</v>
      </c>
      <c r="H227" s="18">
        <v>46</v>
      </c>
    </row>
    <row r="228" spans="1:8" x14ac:dyDescent="0.15">
      <c r="A228" s="15" t="s">
        <v>279</v>
      </c>
      <c r="B228" s="16">
        <v>41145</v>
      </c>
      <c r="C228" s="18">
        <f>MONTH($B$3:$B$678)</f>
        <v>8</v>
      </c>
      <c r="D228" s="17" t="s">
        <v>38</v>
      </c>
      <c r="E228" s="8" t="s">
        <v>734</v>
      </c>
      <c r="F228" s="8" t="str">
        <f>VLOOKUP(表1[[#This Row],[图书名称]],表3[],2,FALSE)</f>
        <v>BKC-004</v>
      </c>
      <c r="G228" s="17" t="s">
        <v>29</v>
      </c>
      <c r="H228" s="18">
        <v>45</v>
      </c>
    </row>
    <row r="229" spans="1:8" x14ac:dyDescent="0.15">
      <c r="A229" s="15" t="s">
        <v>280</v>
      </c>
      <c r="B229" s="16">
        <v>41149</v>
      </c>
      <c r="C229" s="18">
        <f>MONTH($B$3:$B$678)</f>
        <v>8</v>
      </c>
      <c r="D229" s="17" t="s">
        <v>36</v>
      </c>
      <c r="E229" s="8" t="s">
        <v>52</v>
      </c>
      <c r="F229" s="8" t="str">
        <f>VLOOKUP(表1[[#This Row],[图书名称]],表3[],2,FALSE)</f>
        <v>BKC-003</v>
      </c>
      <c r="G229" s="17" t="s">
        <v>22</v>
      </c>
      <c r="H229" s="18">
        <v>18</v>
      </c>
    </row>
    <row r="230" spans="1:8" x14ac:dyDescent="0.15">
      <c r="A230" s="15" t="s">
        <v>281</v>
      </c>
      <c r="B230" s="16">
        <v>41149</v>
      </c>
      <c r="C230" s="18">
        <f>MONTH($B$3:$B$678)</f>
        <v>8</v>
      </c>
      <c r="D230" s="17" t="s">
        <v>38</v>
      </c>
      <c r="E230" s="8" t="s">
        <v>733</v>
      </c>
      <c r="F230" s="8" t="str">
        <f>VLOOKUP(表1[[#This Row],[图书名称]],表3[],2,FALSE)</f>
        <v>BKC-002</v>
      </c>
      <c r="G230" s="17" t="s">
        <v>15</v>
      </c>
      <c r="H230" s="18">
        <v>27</v>
      </c>
    </row>
    <row r="231" spans="1:8" x14ac:dyDescent="0.15">
      <c r="A231" s="15" t="s">
        <v>282</v>
      </c>
      <c r="B231" s="16">
        <v>41150</v>
      </c>
      <c r="C231" s="18">
        <f>MONTH($B$3:$B$678)</f>
        <v>8</v>
      </c>
      <c r="D231" s="17" t="s">
        <v>38</v>
      </c>
      <c r="E231" s="8" t="s">
        <v>734</v>
      </c>
      <c r="F231" s="8" t="str">
        <f>VLOOKUP(表1[[#This Row],[图书名称]],表3[],2,FALSE)</f>
        <v>BKC-004</v>
      </c>
      <c r="G231" s="17" t="s">
        <v>8</v>
      </c>
      <c r="H231" s="18">
        <v>24</v>
      </c>
    </row>
    <row r="232" spans="1:8" x14ac:dyDescent="0.15">
      <c r="A232" s="15" t="s">
        <v>283</v>
      </c>
      <c r="B232" s="16">
        <v>41151</v>
      </c>
      <c r="C232" s="18">
        <f>MONTH($B$3:$B$678)</f>
        <v>8</v>
      </c>
      <c r="D232" s="17" t="s">
        <v>36</v>
      </c>
      <c r="E232" s="8" t="s">
        <v>733</v>
      </c>
      <c r="F232" s="8" t="str">
        <f>VLOOKUP(表1[[#This Row],[图书名称]],表3[],2,FALSE)</f>
        <v>BKC-002</v>
      </c>
      <c r="G232" s="17" t="s">
        <v>11</v>
      </c>
      <c r="H232" s="18">
        <v>26</v>
      </c>
    </row>
    <row r="233" spans="1:8" x14ac:dyDescent="0.15">
      <c r="A233" s="15" t="s">
        <v>284</v>
      </c>
      <c r="B233" s="16">
        <v>41151</v>
      </c>
      <c r="C233" s="18">
        <f>MONTH($B$3:$B$678)</f>
        <v>8</v>
      </c>
      <c r="D233" s="17" t="s">
        <v>37</v>
      </c>
      <c r="E233" s="8" t="s">
        <v>52</v>
      </c>
      <c r="F233" s="8" t="str">
        <f>VLOOKUP(表1[[#This Row],[图书名称]],表3[],2,FALSE)</f>
        <v>BKC-003</v>
      </c>
      <c r="G233" s="17" t="s">
        <v>9</v>
      </c>
      <c r="H233" s="18">
        <v>36</v>
      </c>
    </row>
    <row r="234" spans="1:8" x14ac:dyDescent="0.15">
      <c r="A234" s="15" t="s">
        <v>285</v>
      </c>
      <c r="B234" s="16">
        <v>41152</v>
      </c>
      <c r="C234" s="18">
        <f>MONTH($B$3:$B$678)</f>
        <v>8</v>
      </c>
      <c r="D234" s="17" t="s">
        <v>36</v>
      </c>
      <c r="E234" s="8" t="s">
        <v>55</v>
      </c>
      <c r="F234" s="8" t="str">
        <f>VLOOKUP(表1[[#This Row],[图书名称]],表3[],2,FALSE)</f>
        <v>BKC-001</v>
      </c>
      <c r="G234" s="17" t="s">
        <v>1</v>
      </c>
      <c r="H234" s="18">
        <v>42</v>
      </c>
    </row>
    <row r="235" spans="1:8" x14ac:dyDescent="0.15">
      <c r="A235" s="15" t="s">
        <v>286</v>
      </c>
      <c r="B235" s="16">
        <v>41155</v>
      </c>
      <c r="C235" s="18">
        <f>MONTH($B$3:$B$678)</f>
        <v>9</v>
      </c>
      <c r="D235" s="17" t="s">
        <v>38</v>
      </c>
      <c r="E235" s="8" t="s">
        <v>734</v>
      </c>
      <c r="F235" s="8" t="str">
        <f>VLOOKUP(表1[[#This Row],[图书名称]],表3[],2,FALSE)</f>
        <v>BKC-004</v>
      </c>
      <c r="G235" s="17" t="s">
        <v>30</v>
      </c>
      <c r="H235" s="18">
        <v>11</v>
      </c>
    </row>
    <row r="236" spans="1:8" x14ac:dyDescent="0.15">
      <c r="A236" s="15" t="s">
        <v>287</v>
      </c>
      <c r="B236" s="16">
        <v>41156</v>
      </c>
      <c r="C236" s="18">
        <f>MONTH($B$3:$B$678)</f>
        <v>9</v>
      </c>
      <c r="D236" s="17" t="s">
        <v>37</v>
      </c>
      <c r="E236" s="8" t="s">
        <v>53</v>
      </c>
      <c r="F236" s="8" t="str">
        <f>VLOOKUP(表1[[#This Row],[图书名称]],表3[],2,FALSE)</f>
        <v>BKS-001</v>
      </c>
      <c r="G236" s="17" t="s">
        <v>25</v>
      </c>
      <c r="H236" s="18">
        <v>45</v>
      </c>
    </row>
    <row r="237" spans="1:8" x14ac:dyDescent="0.15">
      <c r="A237" s="15" t="s">
        <v>288</v>
      </c>
      <c r="B237" s="16">
        <v>41156</v>
      </c>
      <c r="C237" s="18">
        <f>MONTH($B$3:$B$678)</f>
        <v>9</v>
      </c>
      <c r="D237" s="17" t="s">
        <v>38</v>
      </c>
      <c r="E237" s="8" t="s">
        <v>734</v>
      </c>
      <c r="F237" s="8" t="str">
        <f>VLOOKUP(表1[[#This Row],[图书名称]],表3[],2,FALSE)</f>
        <v>BKC-004</v>
      </c>
      <c r="G237" s="17" t="s">
        <v>16</v>
      </c>
      <c r="H237" s="18">
        <v>11</v>
      </c>
    </row>
    <row r="238" spans="1:8" x14ac:dyDescent="0.15">
      <c r="A238" s="15" t="s">
        <v>289</v>
      </c>
      <c r="B238" s="16">
        <v>41157</v>
      </c>
      <c r="C238" s="18">
        <f>MONTH($B$3:$B$678)</f>
        <v>9</v>
      </c>
      <c r="D238" s="17" t="s">
        <v>38</v>
      </c>
      <c r="E238" s="8" t="s">
        <v>736</v>
      </c>
      <c r="F238" s="8" t="str">
        <f>VLOOKUP(表1[[#This Row],[图书名称]],表3[],2,FALSE)</f>
        <v>BKC-005</v>
      </c>
      <c r="G238" s="17" t="s">
        <v>28</v>
      </c>
      <c r="H238" s="18">
        <v>46</v>
      </c>
    </row>
    <row r="239" spans="1:8" x14ac:dyDescent="0.15">
      <c r="A239" s="15" t="s">
        <v>290</v>
      </c>
      <c r="B239" s="16">
        <v>41158</v>
      </c>
      <c r="C239" s="18">
        <f>MONTH($B$3:$B$678)</f>
        <v>9</v>
      </c>
      <c r="D239" s="17" t="s">
        <v>37</v>
      </c>
      <c r="E239" s="8" t="s">
        <v>735</v>
      </c>
      <c r="F239" s="8" t="str">
        <f>VLOOKUP(表1[[#This Row],[图书名称]],表3[],2,FALSE)</f>
        <v>BKC-006</v>
      </c>
      <c r="G239" s="17" t="s">
        <v>24</v>
      </c>
      <c r="H239" s="18">
        <v>43</v>
      </c>
    </row>
    <row r="240" spans="1:8" x14ac:dyDescent="0.15">
      <c r="A240" s="15" t="s">
        <v>291</v>
      </c>
      <c r="B240" s="16">
        <v>41158</v>
      </c>
      <c r="C240" s="18">
        <f>MONTH($B$3:$B$678)</f>
        <v>9</v>
      </c>
      <c r="D240" s="17" t="s">
        <v>38</v>
      </c>
      <c r="E240" s="8" t="s">
        <v>55</v>
      </c>
      <c r="F240" s="8" t="str">
        <f>VLOOKUP(表1[[#This Row],[图书名称]],表3[],2,FALSE)</f>
        <v>BKC-001</v>
      </c>
      <c r="G240" s="17" t="s">
        <v>6</v>
      </c>
      <c r="H240" s="18">
        <v>48</v>
      </c>
    </row>
    <row r="241" spans="1:8" x14ac:dyDescent="0.15">
      <c r="A241" s="15" t="s">
        <v>292</v>
      </c>
      <c r="B241" s="16">
        <v>41159</v>
      </c>
      <c r="C241" s="18">
        <f>MONTH($B$3:$B$678)</f>
        <v>9</v>
      </c>
      <c r="D241" s="17" t="s">
        <v>37</v>
      </c>
      <c r="E241" s="8" t="s">
        <v>54</v>
      </c>
      <c r="F241" s="8" t="str">
        <f>VLOOKUP(表1[[#This Row],[图书名称]],表3[],2,FALSE)</f>
        <v>BKS-002</v>
      </c>
      <c r="G241" s="17" t="s">
        <v>3</v>
      </c>
      <c r="H241" s="18">
        <v>25</v>
      </c>
    </row>
    <row r="242" spans="1:8" x14ac:dyDescent="0.15">
      <c r="A242" s="15" t="s">
        <v>293</v>
      </c>
      <c r="B242" s="16">
        <v>41160</v>
      </c>
      <c r="C242" s="18">
        <f>MONTH($B$3:$B$678)</f>
        <v>9</v>
      </c>
      <c r="D242" s="17" t="s">
        <v>37</v>
      </c>
      <c r="E242" s="8" t="s">
        <v>736</v>
      </c>
      <c r="F242" s="8" t="str">
        <f>VLOOKUP(表1[[#This Row],[图书名称]],表3[],2,FALSE)</f>
        <v>BKC-005</v>
      </c>
      <c r="G242" s="17" t="s">
        <v>23</v>
      </c>
      <c r="H242" s="18">
        <v>42</v>
      </c>
    </row>
    <row r="243" spans="1:8" x14ac:dyDescent="0.15">
      <c r="A243" s="15" t="s">
        <v>294</v>
      </c>
      <c r="B243" s="16">
        <v>41163</v>
      </c>
      <c r="C243" s="18">
        <f>MONTH($B$3:$B$678)</f>
        <v>9</v>
      </c>
      <c r="D243" s="17" t="s">
        <v>37</v>
      </c>
      <c r="E243" s="8" t="s">
        <v>733</v>
      </c>
      <c r="F243" s="8" t="str">
        <f>VLOOKUP(表1[[#This Row],[图书名称]],表3[],2,FALSE)</f>
        <v>BKC-002</v>
      </c>
      <c r="G243" s="17" t="s">
        <v>5</v>
      </c>
      <c r="H243" s="18">
        <v>49</v>
      </c>
    </row>
    <row r="244" spans="1:8" x14ac:dyDescent="0.15">
      <c r="A244" s="15" t="s">
        <v>295</v>
      </c>
      <c r="B244" s="16">
        <v>41163</v>
      </c>
      <c r="C244" s="18">
        <f>MONTH($B$3:$B$678)</f>
        <v>9</v>
      </c>
      <c r="D244" s="17" t="s">
        <v>38</v>
      </c>
      <c r="E244" s="8" t="s">
        <v>733</v>
      </c>
      <c r="F244" s="8" t="str">
        <f>VLOOKUP(表1[[#This Row],[图书名称]],表3[],2,FALSE)</f>
        <v>BKC-002</v>
      </c>
      <c r="G244" s="17" t="s">
        <v>27</v>
      </c>
      <c r="H244" s="18">
        <v>41</v>
      </c>
    </row>
    <row r="245" spans="1:8" x14ac:dyDescent="0.15">
      <c r="A245" s="15" t="s">
        <v>296</v>
      </c>
      <c r="B245" s="16">
        <v>41164</v>
      </c>
      <c r="C245" s="18">
        <f>MONTH($B$3:$B$678)</f>
        <v>9</v>
      </c>
      <c r="D245" s="17" t="s">
        <v>38</v>
      </c>
      <c r="E245" s="8" t="s">
        <v>733</v>
      </c>
      <c r="F245" s="8" t="str">
        <f>VLOOKUP(表1[[#This Row],[图书名称]],表3[],2,FALSE)</f>
        <v>BKC-002</v>
      </c>
      <c r="G245" s="17" t="s">
        <v>13</v>
      </c>
      <c r="H245" s="18">
        <v>26</v>
      </c>
    </row>
    <row r="246" spans="1:8" x14ac:dyDescent="0.15">
      <c r="A246" s="15" t="s">
        <v>297</v>
      </c>
      <c r="B246" s="16">
        <v>41165</v>
      </c>
      <c r="C246" s="18">
        <f>MONTH($B$3:$B$678)</f>
        <v>9</v>
      </c>
      <c r="D246" s="17" t="s">
        <v>38</v>
      </c>
      <c r="E246" s="8" t="s">
        <v>733</v>
      </c>
      <c r="F246" s="8" t="str">
        <f>VLOOKUP(表1[[#This Row],[图书名称]],表3[],2,FALSE)</f>
        <v>BKC-002</v>
      </c>
      <c r="G246" s="17" t="s">
        <v>30</v>
      </c>
      <c r="H246" s="18">
        <v>25</v>
      </c>
    </row>
    <row r="247" spans="1:8" x14ac:dyDescent="0.15">
      <c r="A247" s="15" t="s">
        <v>298</v>
      </c>
      <c r="B247" s="16">
        <v>41166</v>
      </c>
      <c r="C247" s="18">
        <f>MONTH($B$3:$B$678)</f>
        <v>9</v>
      </c>
      <c r="D247" s="17" t="s">
        <v>38</v>
      </c>
      <c r="E247" s="8" t="s">
        <v>52</v>
      </c>
      <c r="F247" s="8" t="str">
        <f>VLOOKUP(表1[[#This Row],[图书名称]],表3[],2,FALSE)</f>
        <v>BKC-003</v>
      </c>
      <c r="G247" s="17" t="s">
        <v>29</v>
      </c>
      <c r="H247" s="18">
        <v>21</v>
      </c>
    </row>
    <row r="248" spans="1:8" x14ac:dyDescent="0.15">
      <c r="A248" s="15" t="s">
        <v>299</v>
      </c>
      <c r="B248" s="16">
        <v>41166</v>
      </c>
      <c r="C248" s="18">
        <f>MONTH($B$3:$B$678)</f>
        <v>9</v>
      </c>
      <c r="D248" s="17" t="s">
        <v>38</v>
      </c>
      <c r="E248" s="8" t="s">
        <v>734</v>
      </c>
      <c r="F248" s="8" t="str">
        <f>VLOOKUP(表1[[#This Row],[图书名称]],表3[],2,FALSE)</f>
        <v>BKC-004</v>
      </c>
      <c r="G248" s="17" t="s">
        <v>15</v>
      </c>
      <c r="H248" s="18">
        <v>49</v>
      </c>
    </row>
    <row r="249" spans="1:8" x14ac:dyDescent="0.15">
      <c r="A249" s="15" t="s">
        <v>300</v>
      </c>
      <c r="B249" s="16">
        <v>41167</v>
      </c>
      <c r="C249" s="18">
        <f>MONTH($B$3:$B$678)</f>
        <v>9</v>
      </c>
      <c r="D249" s="17" t="s">
        <v>38</v>
      </c>
      <c r="E249" s="8" t="s">
        <v>733</v>
      </c>
      <c r="F249" s="8" t="str">
        <f>VLOOKUP(表1[[#This Row],[图书名称]],表3[],2,FALSE)</f>
        <v>BKC-002</v>
      </c>
      <c r="G249" s="17" t="s">
        <v>16</v>
      </c>
      <c r="H249" s="18">
        <v>4</v>
      </c>
    </row>
    <row r="250" spans="1:8" x14ac:dyDescent="0.15">
      <c r="A250" s="15" t="s">
        <v>301</v>
      </c>
      <c r="B250" s="16">
        <v>41169</v>
      </c>
      <c r="C250" s="18">
        <f>MONTH($B$3:$B$678)</f>
        <v>9</v>
      </c>
      <c r="D250" s="17" t="s">
        <v>36</v>
      </c>
      <c r="E250" s="8" t="s">
        <v>733</v>
      </c>
      <c r="F250" s="8" t="str">
        <f>VLOOKUP(表1[[#This Row],[图书名称]],表3[],2,FALSE)</f>
        <v>BKC-002</v>
      </c>
      <c r="G250" s="17" t="s">
        <v>20</v>
      </c>
      <c r="H250" s="18">
        <v>40</v>
      </c>
    </row>
    <row r="251" spans="1:8" x14ac:dyDescent="0.15">
      <c r="A251" s="15" t="s">
        <v>302</v>
      </c>
      <c r="B251" s="16">
        <v>41170</v>
      </c>
      <c r="C251" s="18">
        <f>MONTH($B$3:$B$678)</f>
        <v>9</v>
      </c>
      <c r="D251" s="17" t="s">
        <v>36</v>
      </c>
      <c r="E251" s="8" t="s">
        <v>54</v>
      </c>
      <c r="F251" s="8" t="str">
        <f>VLOOKUP(表1[[#This Row],[图书名称]],表3[],2,FALSE)</f>
        <v>BKS-002</v>
      </c>
      <c r="G251" s="17" t="s">
        <v>1</v>
      </c>
      <c r="H251" s="18">
        <v>31</v>
      </c>
    </row>
    <row r="252" spans="1:8" x14ac:dyDescent="0.15">
      <c r="A252" s="15" t="s">
        <v>303</v>
      </c>
      <c r="B252" s="16">
        <v>41171</v>
      </c>
      <c r="C252" s="18">
        <f>MONTH($B$3:$B$678)</f>
        <v>9</v>
      </c>
      <c r="D252" s="17" t="s">
        <v>36</v>
      </c>
      <c r="E252" s="8" t="s">
        <v>733</v>
      </c>
      <c r="F252" s="8" t="str">
        <f>VLOOKUP(表1[[#This Row],[图书名称]],表3[],2,FALSE)</f>
        <v>BKC-002</v>
      </c>
      <c r="G252" s="17" t="s">
        <v>17</v>
      </c>
      <c r="H252" s="18">
        <v>37</v>
      </c>
    </row>
    <row r="253" spans="1:8" x14ac:dyDescent="0.15">
      <c r="A253" s="15" t="s">
        <v>304</v>
      </c>
      <c r="B253" s="16">
        <v>41171</v>
      </c>
      <c r="C253" s="18">
        <f>MONTH($B$3:$B$678)</f>
        <v>9</v>
      </c>
      <c r="D253" s="17" t="s">
        <v>37</v>
      </c>
      <c r="E253" s="8" t="s">
        <v>52</v>
      </c>
      <c r="F253" s="8" t="str">
        <f>VLOOKUP(表1[[#This Row],[图书名称]],表3[],2,FALSE)</f>
        <v>BKC-003</v>
      </c>
      <c r="G253" s="17" t="s">
        <v>24</v>
      </c>
      <c r="H253" s="18">
        <v>47</v>
      </c>
    </row>
    <row r="254" spans="1:8" x14ac:dyDescent="0.15">
      <c r="A254" s="15" t="s">
        <v>305</v>
      </c>
      <c r="B254" s="16">
        <v>41172</v>
      </c>
      <c r="C254" s="18">
        <f>MONTH($B$3:$B$678)</f>
        <v>9</v>
      </c>
      <c r="D254" s="17" t="s">
        <v>36</v>
      </c>
      <c r="E254" s="8" t="s">
        <v>733</v>
      </c>
      <c r="F254" s="8" t="str">
        <f>VLOOKUP(表1[[#This Row],[图书名称]],表3[],2,FALSE)</f>
        <v>BKC-002</v>
      </c>
      <c r="G254" s="17" t="s">
        <v>14</v>
      </c>
      <c r="H254" s="18">
        <v>17</v>
      </c>
    </row>
    <row r="255" spans="1:8" x14ac:dyDescent="0.15">
      <c r="A255" s="15" t="s">
        <v>306</v>
      </c>
      <c r="B255" s="16">
        <v>41173</v>
      </c>
      <c r="C255" s="18">
        <f>MONTH($B$3:$B$678)</f>
        <v>9</v>
      </c>
      <c r="D255" s="17" t="s">
        <v>36</v>
      </c>
      <c r="E255" s="8" t="s">
        <v>733</v>
      </c>
      <c r="F255" s="8" t="str">
        <f>VLOOKUP(表1[[#This Row],[图书名称]],表3[],2,FALSE)</f>
        <v>BKC-002</v>
      </c>
      <c r="G255" s="17" t="s">
        <v>26</v>
      </c>
      <c r="H255" s="18">
        <v>2</v>
      </c>
    </row>
    <row r="256" spans="1:8" x14ac:dyDescent="0.15">
      <c r="A256" s="15" t="s">
        <v>307</v>
      </c>
      <c r="B256" s="16">
        <v>41176</v>
      </c>
      <c r="C256" s="18">
        <f>MONTH($B$3:$B$678)</f>
        <v>9</v>
      </c>
      <c r="D256" s="17" t="s">
        <v>37</v>
      </c>
      <c r="E256" s="8" t="s">
        <v>734</v>
      </c>
      <c r="F256" s="8" t="str">
        <f>VLOOKUP(表1[[#This Row],[图书名称]],表3[],2,FALSE)</f>
        <v>BKC-004</v>
      </c>
      <c r="G256" s="17" t="s">
        <v>5</v>
      </c>
      <c r="H256" s="18">
        <v>31</v>
      </c>
    </row>
    <row r="257" spans="1:8" x14ac:dyDescent="0.15">
      <c r="A257" s="15" t="s">
        <v>308</v>
      </c>
      <c r="B257" s="16">
        <v>41177</v>
      </c>
      <c r="C257" s="18">
        <f>MONTH($B$3:$B$678)</f>
        <v>9</v>
      </c>
      <c r="D257" s="17" t="s">
        <v>36</v>
      </c>
      <c r="E257" s="8" t="s">
        <v>54</v>
      </c>
      <c r="F257" s="8" t="str">
        <f>VLOOKUP(表1[[#This Row],[图书名称]],表3[],2,FALSE)</f>
        <v>BKS-002</v>
      </c>
      <c r="G257" s="17" t="s">
        <v>10</v>
      </c>
      <c r="H257" s="18">
        <v>50</v>
      </c>
    </row>
    <row r="258" spans="1:8" x14ac:dyDescent="0.15">
      <c r="A258" s="15" t="s">
        <v>309</v>
      </c>
      <c r="B258" s="16">
        <v>41177</v>
      </c>
      <c r="C258" s="18">
        <f>MONTH($B$3:$B$678)</f>
        <v>9</v>
      </c>
      <c r="D258" s="17" t="s">
        <v>38</v>
      </c>
      <c r="E258" s="8" t="s">
        <v>736</v>
      </c>
      <c r="F258" s="8" t="str">
        <f>VLOOKUP(表1[[#This Row],[图书名称]],表3[],2,FALSE)</f>
        <v>BKC-005</v>
      </c>
      <c r="G258" s="17" t="s">
        <v>8</v>
      </c>
      <c r="H258" s="18">
        <v>43</v>
      </c>
    </row>
    <row r="259" spans="1:8" x14ac:dyDescent="0.15">
      <c r="A259" s="15" t="s">
        <v>310</v>
      </c>
      <c r="B259" s="16">
        <v>41178</v>
      </c>
      <c r="C259" s="18">
        <f>MONTH($B$3:$B$678)</f>
        <v>9</v>
      </c>
      <c r="D259" s="17" t="s">
        <v>36</v>
      </c>
      <c r="E259" s="8" t="s">
        <v>733</v>
      </c>
      <c r="F259" s="8" t="str">
        <f>VLOOKUP(表1[[#This Row],[图书名称]],表3[],2,FALSE)</f>
        <v>BKC-002</v>
      </c>
      <c r="G259" s="17" t="s">
        <v>2</v>
      </c>
      <c r="H259" s="18">
        <v>10</v>
      </c>
    </row>
    <row r="260" spans="1:8" x14ac:dyDescent="0.15">
      <c r="A260" s="15" t="s">
        <v>311</v>
      </c>
      <c r="B260" s="16">
        <v>41179</v>
      </c>
      <c r="C260" s="18">
        <f>MONTH($B$3:$B$678)</f>
        <v>9</v>
      </c>
      <c r="D260" s="17" t="s">
        <v>36</v>
      </c>
      <c r="E260" s="8" t="s">
        <v>735</v>
      </c>
      <c r="F260" s="8" t="str">
        <f>VLOOKUP(表1[[#This Row],[图书名称]],表3[],2,FALSE)</f>
        <v>BKC-006</v>
      </c>
      <c r="G260" s="17" t="s">
        <v>20</v>
      </c>
      <c r="H260" s="18">
        <v>4</v>
      </c>
    </row>
    <row r="261" spans="1:8" x14ac:dyDescent="0.15">
      <c r="A261" s="15" t="s">
        <v>312</v>
      </c>
      <c r="B261" s="16">
        <v>41179</v>
      </c>
      <c r="C261" s="18">
        <f>MONTH($B$3:$B$678)</f>
        <v>9</v>
      </c>
      <c r="D261" s="17" t="s">
        <v>38</v>
      </c>
      <c r="E261" s="8" t="s">
        <v>55</v>
      </c>
      <c r="F261" s="8" t="str">
        <f>VLOOKUP(表1[[#This Row],[图书名称]],表3[],2,FALSE)</f>
        <v>BKC-001</v>
      </c>
      <c r="G261" s="17" t="s">
        <v>27</v>
      </c>
      <c r="H261" s="18">
        <v>42</v>
      </c>
    </row>
    <row r="262" spans="1:8" x14ac:dyDescent="0.15">
      <c r="A262" s="15" t="s">
        <v>313</v>
      </c>
      <c r="B262" s="16">
        <v>41180</v>
      </c>
      <c r="C262" s="18">
        <f>MONTH($B$3:$B$678)</f>
        <v>9</v>
      </c>
      <c r="D262" s="17" t="s">
        <v>36</v>
      </c>
      <c r="E262" s="8" t="s">
        <v>734</v>
      </c>
      <c r="F262" s="8" t="str">
        <f>VLOOKUP(表1[[#This Row],[图书名称]],表3[],2,FALSE)</f>
        <v>BKC-004</v>
      </c>
      <c r="G262" s="17" t="s">
        <v>26</v>
      </c>
      <c r="H262" s="18">
        <v>25</v>
      </c>
    </row>
    <row r="263" spans="1:8" x14ac:dyDescent="0.15">
      <c r="A263" s="15" t="s">
        <v>314</v>
      </c>
      <c r="B263" s="16">
        <v>41181</v>
      </c>
      <c r="C263" s="18">
        <f>MONTH($B$3:$B$678)</f>
        <v>9</v>
      </c>
      <c r="D263" s="17" t="s">
        <v>37</v>
      </c>
      <c r="E263" s="8" t="s">
        <v>733</v>
      </c>
      <c r="F263" s="8" t="str">
        <f>VLOOKUP(表1[[#This Row],[图书名称]],表3[],2,FALSE)</f>
        <v>BKC-002</v>
      </c>
      <c r="G263" s="17" t="s">
        <v>24</v>
      </c>
      <c r="H263" s="18">
        <v>35</v>
      </c>
    </row>
    <row r="264" spans="1:8" x14ac:dyDescent="0.15">
      <c r="A264" s="15" t="s">
        <v>315</v>
      </c>
      <c r="B264" s="16">
        <v>41184</v>
      </c>
      <c r="C264" s="18">
        <f>MONTH($B$3:$B$678)</f>
        <v>10</v>
      </c>
      <c r="D264" s="17" t="s">
        <v>37</v>
      </c>
      <c r="E264" s="8" t="s">
        <v>734</v>
      </c>
      <c r="F264" s="8" t="str">
        <f>VLOOKUP(表1[[#This Row],[图书名称]],表3[],2,FALSE)</f>
        <v>BKC-004</v>
      </c>
      <c r="G264" s="17" t="s">
        <v>3</v>
      </c>
      <c r="H264" s="18">
        <v>35</v>
      </c>
    </row>
    <row r="265" spans="1:8" x14ac:dyDescent="0.15">
      <c r="A265" s="15" t="s">
        <v>316</v>
      </c>
      <c r="B265" s="16">
        <v>41185</v>
      </c>
      <c r="C265" s="18">
        <f>MONTH($B$3:$B$678)</f>
        <v>10</v>
      </c>
      <c r="D265" s="17" t="s">
        <v>37</v>
      </c>
      <c r="E265" s="8" t="s">
        <v>733</v>
      </c>
      <c r="F265" s="8" t="str">
        <f>VLOOKUP(表1[[#This Row],[图书名称]],表3[],2,FALSE)</f>
        <v>BKC-002</v>
      </c>
      <c r="G265" s="17" t="s">
        <v>5</v>
      </c>
      <c r="H265" s="18">
        <v>23</v>
      </c>
    </row>
    <row r="266" spans="1:8" x14ac:dyDescent="0.15">
      <c r="A266" s="15" t="s">
        <v>317</v>
      </c>
      <c r="B266" s="16">
        <v>41187</v>
      </c>
      <c r="C266" s="18">
        <f>MONTH($B$3:$B$678)</f>
        <v>10</v>
      </c>
      <c r="D266" s="17" t="s">
        <v>37</v>
      </c>
      <c r="E266" s="8" t="s">
        <v>52</v>
      </c>
      <c r="F266" s="8" t="str">
        <f>VLOOKUP(表1[[#This Row],[图书名称]],表3[],2,FALSE)</f>
        <v>BKC-003</v>
      </c>
      <c r="G266" s="17" t="s">
        <v>9</v>
      </c>
      <c r="H266" s="18">
        <v>28</v>
      </c>
    </row>
    <row r="267" spans="1:8" x14ac:dyDescent="0.15">
      <c r="A267" s="15" t="s">
        <v>318</v>
      </c>
      <c r="B267" s="16">
        <v>41188</v>
      </c>
      <c r="C267" s="18">
        <f>MONTH($B$3:$B$678)</f>
        <v>10</v>
      </c>
      <c r="D267" s="17" t="s">
        <v>37</v>
      </c>
      <c r="E267" s="8" t="s">
        <v>735</v>
      </c>
      <c r="F267" s="8" t="str">
        <f>VLOOKUP(表1[[#This Row],[图书名称]],表3[],2,FALSE)</f>
        <v>BKC-006</v>
      </c>
      <c r="G267" s="17" t="s">
        <v>19</v>
      </c>
      <c r="H267" s="18">
        <v>28</v>
      </c>
    </row>
    <row r="268" spans="1:8" x14ac:dyDescent="0.15">
      <c r="A268" s="15" t="s">
        <v>319</v>
      </c>
      <c r="B268" s="16">
        <v>41190</v>
      </c>
      <c r="C268" s="18">
        <f>MONTH($B$3:$B$678)</f>
        <v>10</v>
      </c>
      <c r="D268" s="17" t="s">
        <v>37</v>
      </c>
      <c r="E268" s="8" t="s">
        <v>52</v>
      </c>
      <c r="F268" s="8" t="str">
        <f>VLOOKUP(表1[[#This Row],[图书名称]],表3[],2,FALSE)</f>
        <v>BKC-003</v>
      </c>
      <c r="G268" s="17" t="s">
        <v>18</v>
      </c>
      <c r="H268" s="18">
        <v>42</v>
      </c>
    </row>
    <row r="269" spans="1:8" x14ac:dyDescent="0.15">
      <c r="A269" s="15" t="s">
        <v>320</v>
      </c>
      <c r="B269" s="16">
        <v>41191</v>
      </c>
      <c r="C269" s="18">
        <f>MONTH($B$3:$B$678)</f>
        <v>10</v>
      </c>
      <c r="D269" s="17" t="s">
        <v>38</v>
      </c>
      <c r="E269" s="8" t="s">
        <v>52</v>
      </c>
      <c r="F269" s="8" t="str">
        <f>VLOOKUP(表1[[#This Row],[图书名称]],表3[],2,FALSE)</f>
        <v>BKC-003</v>
      </c>
      <c r="G269" s="17" t="s">
        <v>29</v>
      </c>
      <c r="H269" s="18">
        <v>15</v>
      </c>
    </row>
    <row r="270" spans="1:8" x14ac:dyDescent="0.15">
      <c r="A270" s="15" t="s">
        <v>321</v>
      </c>
      <c r="B270" s="16">
        <v>41192</v>
      </c>
      <c r="C270" s="18">
        <f>MONTH($B$3:$B$678)</f>
        <v>10</v>
      </c>
      <c r="D270" s="17" t="s">
        <v>37</v>
      </c>
      <c r="E270" s="8" t="s">
        <v>734</v>
      </c>
      <c r="F270" s="8" t="str">
        <f>VLOOKUP(表1[[#This Row],[图书名称]],表3[],2,FALSE)</f>
        <v>BKC-004</v>
      </c>
      <c r="G270" s="17" t="s">
        <v>4</v>
      </c>
      <c r="H270" s="18">
        <v>26</v>
      </c>
    </row>
    <row r="271" spans="1:8" x14ac:dyDescent="0.15">
      <c r="A271" s="15" t="s">
        <v>322</v>
      </c>
      <c r="B271" s="16">
        <v>41193</v>
      </c>
      <c r="C271" s="18">
        <f>MONTH($B$3:$B$678)</f>
        <v>10</v>
      </c>
      <c r="D271" s="17" t="s">
        <v>38</v>
      </c>
      <c r="E271" s="8" t="s">
        <v>736</v>
      </c>
      <c r="F271" s="8" t="str">
        <f>VLOOKUP(表1[[#This Row],[图书名称]],表3[],2,FALSE)</f>
        <v>BKC-005</v>
      </c>
      <c r="G271" s="17" t="s">
        <v>28</v>
      </c>
      <c r="H271" s="18">
        <v>26</v>
      </c>
    </row>
    <row r="272" spans="1:8" x14ac:dyDescent="0.15">
      <c r="A272" s="15" t="s">
        <v>323</v>
      </c>
      <c r="B272" s="16">
        <v>41193</v>
      </c>
      <c r="C272" s="18">
        <f>MONTH($B$3:$B$678)</f>
        <v>10</v>
      </c>
      <c r="D272" s="17" t="s">
        <v>37</v>
      </c>
      <c r="E272" s="8" t="s">
        <v>734</v>
      </c>
      <c r="F272" s="8" t="str">
        <f>VLOOKUP(表1[[#This Row],[图书名称]],表3[],2,FALSE)</f>
        <v>BKC-004</v>
      </c>
      <c r="G272" s="17" t="s">
        <v>5</v>
      </c>
      <c r="H272" s="18">
        <v>32</v>
      </c>
    </row>
    <row r="273" spans="1:8" x14ac:dyDescent="0.15">
      <c r="A273" s="15" t="s">
        <v>324</v>
      </c>
      <c r="B273" s="16">
        <v>41194</v>
      </c>
      <c r="C273" s="18">
        <f>MONTH($B$3:$B$678)</f>
        <v>10</v>
      </c>
      <c r="D273" s="17" t="s">
        <v>37</v>
      </c>
      <c r="E273" s="8" t="s">
        <v>52</v>
      </c>
      <c r="F273" s="8" t="str">
        <f>VLOOKUP(表1[[#This Row],[图书名称]],表3[],2,FALSE)</f>
        <v>BKC-003</v>
      </c>
      <c r="G273" s="17" t="s">
        <v>25</v>
      </c>
      <c r="H273" s="18">
        <v>30</v>
      </c>
    </row>
    <row r="274" spans="1:8" x14ac:dyDescent="0.15">
      <c r="A274" s="15" t="s">
        <v>325</v>
      </c>
      <c r="B274" s="16">
        <v>41195</v>
      </c>
      <c r="C274" s="18">
        <f>MONTH($B$3:$B$678)</f>
        <v>10</v>
      </c>
      <c r="D274" s="17" t="s">
        <v>37</v>
      </c>
      <c r="E274" s="8" t="s">
        <v>52</v>
      </c>
      <c r="F274" s="8" t="str">
        <f>VLOOKUP(表1[[#This Row],[图书名称]],表3[],2,FALSE)</f>
        <v>BKC-003</v>
      </c>
      <c r="G274" s="17" t="s">
        <v>23</v>
      </c>
      <c r="H274" s="18">
        <v>10</v>
      </c>
    </row>
    <row r="275" spans="1:8" x14ac:dyDescent="0.15">
      <c r="A275" s="15" t="s">
        <v>326</v>
      </c>
      <c r="B275" s="16">
        <v>41197</v>
      </c>
      <c r="C275" s="18">
        <f>MONTH($B$3:$B$678)</f>
        <v>10</v>
      </c>
      <c r="D275" s="17" t="s">
        <v>37</v>
      </c>
      <c r="E275" s="8" t="s">
        <v>736</v>
      </c>
      <c r="F275" s="8" t="str">
        <f>VLOOKUP(表1[[#This Row],[图书名称]],表3[],2,FALSE)</f>
        <v>BKC-005</v>
      </c>
      <c r="G275" s="17" t="s">
        <v>9</v>
      </c>
      <c r="H275" s="18">
        <v>35</v>
      </c>
    </row>
    <row r="276" spans="1:8" x14ac:dyDescent="0.15">
      <c r="A276" s="15" t="s">
        <v>327</v>
      </c>
      <c r="B276" s="16">
        <v>41198</v>
      </c>
      <c r="C276" s="18">
        <f>MONTH($B$3:$B$678)</f>
        <v>10</v>
      </c>
      <c r="D276" s="17" t="s">
        <v>37</v>
      </c>
      <c r="E276" s="8" t="s">
        <v>54</v>
      </c>
      <c r="F276" s="8" t="str">
        <f>VLOOKUP(表1[[#This Row],[图书名称]],表3[],2,FALSE)</f>
        <v>BKS-002</v>
      </c>
      <c r="G276" s="17" t="s">
        <v>19</v>
      </c>
      <c r="H276" s="18">
        <v>36</v>
      </c>
    </row>
    <row r="277" spans="1:8" x14ac:dyDescent="0.15">
      <c r="A277" s="15" t="s">
        <v>328</v>
      </c>
      <c r="B277" s="16">
        <v>41199</v>
      </c>
      <c r="C277" s="18">
        <f>MONTH($B$3:$B$678)</f>
        <v>10</v>
      </c>
      <c r="D277" s="17" t="s">
        <v>38</v>
      </c>
      <c r="E277" s="8" t="s">
        <v>55</v>
      </c>
      <c r="F277" s="8" t="str">
        <f>VLOOKUP(表1[[#This Row],[图书名称]],表3[],2,FALSE)</f>
        <v>BKC-001</v>
      </c>
      <c r="G277" s="17" t="s">
        <v>16</v>
      </c>
      <c r="H277" s="18">
        <v>25</v>
      </c>
    </row>
    <row r="278" spans="1:8" x14ac:dyDescent="0.15">
      <c r="A278" s="15" t="s">
        <v>329</v>
      </c>
      <c r="B278" s="16">
        <v>41200</v>
      </c>
      <c r="C278" s="18">
        <f>MONTH($B$3:$B$678)</f>
        <v>10</v>
      </c>
      <c r="D278" s="17" t="s">
        <v>37</v>
      </c>
      <c r="E278" s="8" t="s">
        <v>52</v>
      </c>
      <c r="F278" s="8" t="str">
        <f>VLOOKUP(表1[[#This Row],[图书名称]],表3[],2,FALSE)</f>
        <v>BKC-003</v>
      </c>
      <c r="G278" s="17" t="s">
        <v>9</v>
      </c>
      <c r="H278" s="18">
        <v>23</v>
      </c>
    </row>
    <row r="279" spans="1:8" x14ac:dyDescent="0.15">
      <c r="A279" s="15" t="s">
        <v>330</v>
      </c>
      <c r="B279" s="16">
        <v>41200</v>
      </c>
      <c r="C279" s="18">
        <f>MONTH($B$3:$B$678)</f>
        <v>10</v>
      </c>
      <c r="D279" s="17" t="s">
        <v>37</v>
      </c>
      <c r="E279" s="8" t="s">
        <v>735</v>
      </c>
      <c r="F279" s="8" t="str">
        <f>VLOOKUP(表1[[#This Row],[图书名称]],表3[],2,FALSE)</f>
        <v>BKC-006</v>
      </c>
      <c r="G279" s="17" t="s">
        <v>3</v>
      </c>
      <c r="H279" s="18">
        <v>12</v>
      </c>
    </row>
    <row r="280" spans="1:8" x14ac:dyDescent="0.15">
      <c r="A280" s="15" t="s">
        <v>331</v>
      </c>
      <c r="B280" s="16">
        <v>41201</v>
      </c>
      <c r="C280" s="18">
        <f>MONTH($B$3:$B$678)</f>
        <v>10</v>
      </c>
      <c r="D280" s="17" t="s">
        <v>37</v>
      </c>
      <c r="E280" s="8" t="s">
        <v>734</v>
      </c>
      <c r="F280" s="8" t="str">
        <f>VLOOKUP(表1[[#This Row],[图书名称]],表3[],2,FALSE)</f>
        <v>BKC-004</v>
      </c>
      <c r="G280" s="17" t="s">
        <v>12</v>
      </c>
      <c r="H280" s="18">
        <v>24</v>
      </c>
    </row>
    <row r="281" spans="1:8" x14ac:dyDescent="0.15">
      <c r="A281" s="15" t="s">
        <v>332</v>
      </c>
      <c r="B281" s="16">
        <v>41202</v>
      </c>
      <c r="C281" s="18">
        <f>MONTH($B$3:$B$678)</f>
        <v>10</v>
      </c>
      <c r="D281" s="17" t="s">
        <v>38</v>
      </c>
      <c r="E281" s="8" t="s">
        <v>55</v>
      </c>
      <c r="F281" s="8" t="str">
        <f>VLOOKUP(表1[[#This Row],[图书名称]],表3[],2,FALSE)</f>
        <v>BKC-001</v>
      </c>
      <c r="G281" s="17" t="s">
        <v>30</v>
      </c>
      <c r="H281" s="18">
        <v>42</v>
      </c>
    </row>
    <row r="282" spans="1:8" x14ac:dyDescent="0.15">
      <c r="A282" s="15" t="s">
        <v>333</v>
      </c>
      <c r="B282" s="16">
        <v>41204</v>
      </c>
      <c r="C282" s="18">
        <f>MONTH($B$3:$B$678)</f>
        <v>10</v>
      </c>
      <c r="D282" s="17" t="s">
        <v>37</v>
      </c>
      <c r="E282" s="8" t="s">
        <v>733</v>
      </c>
      <c r="F282" s="8" t="str">
        <f>VLOOKUP(表1[[#This Row],[图书名称]],表3[],2,FALSE)</f>
        <v>BKC-002</v>
      </c>
      <c r="G282" s="17" t="s">
        <v>9</v>
      </c>
      <c r="H282" s="18">
        <v>40</v>
      </c>
    </row>
    <row r="283" spans="1:8" x14ac:dyDescent="0.15">
      <c r="A283" s="15" t="s">
        <v>334</v>
      </c>
      <c r="B283" s="16">
        <v>41205</v>
      </c>
      <c r="C283" s="18">
        <f>MONTH($B$3:$B$678)</f>
        <v>10</v>
      </c>
      <c r="D283" s="17" t="s">
        <v>38</v>
      </c>
      <c r="E283" s="8" t="s">
        <v>735</v>
      </c>
      <c r="F283" s="8" t="str">
        <f>VLOOKUP(表1[[#This Row],[图书名称]],表3[],2,FALSE)</f>
        <v>BKC-006</v>
      </c>
      <c r="G283" s="17" t="s">
        <v>29</v>
      </c>
      <c r="H283" s="18">
        <v>46</v>
      </c>
    </row>
    <row r="284" spans="1:8" x14ac:dyDescent="0.15">
      <c r="A284" s="15" t="s">
        <v>335</v>
      </c>
      <c r="B284" s="16">
        <v>41206</v>
      </c>
      <c r="C284" s="18">
        <f>MONTH($B$3:$B$678)</f>
        <v>10</v>
      </c>
      <c r="D284" s="17" t="s">
        <v>37</v>
      </c>
      <c r="E284" s="8" t="s">
        <v>736</v>
      </c>
      <c r="F284" s="8" t="str">
        <f>VLOOKUP(表1[[#This Row],[图书名称]],表3[],2,FALSE)</f>
        <v>BKC-005</v>
      </c>
      <c r="G284" s="17" t="s">
        <v>24</v>
      </c>
      <c r="H284" s="18">
        <v>46</v>
      </c>
    </row>
    <row r="285" spans="1:8" x14ac:dyDescent="0.15">
      <c r="A285" s="15" t="s">
        <v>336</v>
      </c>
      <c r="B285" s="16">
        <v>41206</v>
      </c>
      <c r="C285" s="18">
        <f>MONTH($B$3:$B$678)</f>
        <v>10</v>
      </c>
      <c r="D285" s="17" t="s">
        <v>38</v>
      </c>
      <c r="E285" s="8" t="s">
        <v>53</v>
      </c>
      <c r="F285" s="8" t="str">
        <f>VLOOKUP(表1[[#This Row],[图书名称]],表3[],2,FALSE)</f>
        <v>BKS-001</v>
      </c>
      <c r="G285" s="17" t="s">
        <v>16</v>
      </c>
      <c r="H285" s="18">
        <v>35</v>
      </c>
    </row>
    <row r="286" spans="1:8" x14ac:dyDescent="0.15">
      <c r="A286" s="15" t="s">
        <v>337</v>
      </c>
      <c r="B286" s="16">
        <v>41207</v>
      </c>
      <c r="C286" s="18">
        <f>MONTH($B$3:$B$678)</f>
        <v>10</v>
      </c>
      <c r="D286" s="17" t="s">
        <v>36</v>
      </c>
      <c r="E286" s="8" t="s">
        <v>734</v>
      </c>
      <c r="F286" s="8" t="str">
        <f>VLOOKUP(表1[[#This Row],[图书名称]],表3[],2,FALSE)</f>
        <v>BKC-004</v>
      </c>
      <c r="G286" s="17" t="s">
        <v>14</v>
      </c>
      <c r="H286" s="18">
        <v>36</v>
      </c>
    </row>
    <row r="287" spans="1:8" x14ac:dyDescent="0.15">
      <c r="A287" s="15" t="s">
        <v>338</v>
      </c>
      <c r="B287" s="16">
        <v>41208</v>
      </c>
      <c r="C287" s="18">
        <f>MONTH($B$3:$B$678)</f>
        <v>10</v>
      </c>
      <c r="D287" s="17" t="s">
        <v>37</v>
      </c>
      <c r="E287" s="8" t="s">
        <v>733</v>
      </c>
      <c r="F287" s="8" t="str">
        <f>VLOOKUP(表1[[#This Row],[图书名称]],表3[],2,FALSE)</f>
        <v>BKC-002</v>
      </c>
      <c r="G287" s="17" t="s">
        <v>23</v>
      </c>
      <c r="H287" s="18">
        <v>42</v>
      </c>
    </row>
    <row r="288" spans="1:8" x14ac:dyDescent="0.15">
      <c r="A288" s="15" t="s">
        <v>339</v>
      </c>
      <c r="B288" s="16">
        <v>41211</v>
      </c>
      <c r="C288" s="18">
        <f>MONTH($B$3:$B$678)</f>
        <v>10</v>
      </c>
      <c r="D288" s="17" t="s">
        <v>36</v>
      </c>
      <c r="E288" s="8" t="s">
        <v>54</v>
      </c>
      <c r="F288" s="8" t="str">
        <f>VLOOKUP(表1[[#This Row],[图书名称]],表3[],2,FALSE)</f>
        <v>BKS-002</v>
      </c>
      <c r="G288" s="17" t="s">
        <v>22</v>
      </c>
      <c r="H288" s="18">
        <v>13</v>
      </c>
    </row>
    <row r="289" spans="1:8" x14ac:dyDescent="0.15">
      <c r="A289" s="15" t="s">
        <v>340</v>
      </c>
      <c r="B289" s="16">
        <v>41212</v>
      </c>
      <c r="C289" s="18">
        <f>MONTH($B$3:$B$678)</f>
        <v>10</v>
      </c>
      <c r="D289" s="17" t="s">
        <v>36</v>
      </c>
      <c r="E289" s="8" t="s">
        <v>55</v>
      </c>
      <c r="F289" s="8" t="str">
        <f>VLOOKUP(表1[[#This Row],[图书名称]],表3[],2,FALSE)</f>
        <v>BKC-001</v>
      </c>
      <c r="G289" s="17" t="s">
        <v>21</v>
      </c>
      <c r="H289" s="18">
        <v>49</v>
      </c>
    </row>
    <row r="290" spans="1:8" x14ac:dyDescent="0.15">
      <c r="A290" s="15" t="s">
        <v>341</v>
      </c>
      <c r="B290" s="16">
        <v>41213</v>
      </c>
      <c r="C290" s="18">
        <f>MONTH($B$3:$B$678)</f>
        <v>10</v>
      </c>
      <c r="D290" s="17" t="s">
        <v>37</v>
      </c>
      <c r="E290" s="8" t="s">
        <v>54</v>
      </c>
      <c r="F290" s="8" t="str">
        <f>VLOOKUP(表1[[#This Row],[图书名称]],表3[],2,FALSE)</f>
        <v>BKS-002</v>
      </c>
      <c r="G290" s="17" t="s">
        <v>12</v>
      </c>
      <c r="H290" s="18">
        <v>41</v>
      </c>
    </row>
    <row r="291" spans="1:8" x14ac:dyDescent="0.15">
      <c r="A291" s="15" t="s">
        <v>342</v>
      </c>
      <c r="B291" s="16">
        <v>41214</v>
      </c>
      <c r="C291" s="18">
        <f>MONTH($B$3:$B$678)</f>
        <v>11</v>
      </c>
      <c r="D291" s="17" t="s">
        <v>37</v>
      </c>
      <c r="E291" s="8" t="s">
        <v>52</v>
      </c>
      <c r="F291" s="8" t="str">
        <f>VLOOKUP(表1[[#This Row],[图书名称]],表3[],2,FALSE)</f>
        <v>BKC-003</v>
      </c>
      <c r="G291" s="17" t="s">
        <v>9</v>
      </c>
      <c r="H291" s="18">
        <v>24</v>
      </c>
    </row>
    <row r="292" spans="1:8" x14ac:dyDescent="0.15">
      <c r="A292" s="15" t="s">
        <v>343</v>
      </c>
      <c r="B292" s="16">
        <v>41215</v>
      </c>
      <c r="C292" s="18">
        <f>MONTH($B$3:$B$678)</f>
        <v>11</v>
      </c>
      <c r="D292" s="17" t="s">
        <v>38</v>
      </c>
      <c r="E292" s="8" t="s">
        <v>736</v>
      </c>
      <c r="F292" s="8" t="str">
        <f>VLOOKUP(表1[[#This Row],[图书名称]],表3[],2,FALSE)</f>
        <v>BKC-005</v>
      </c>
      <c r="G292" s="17" t="s">
        <v>16</v>
      </c>
      <c r="H292" s="18">
        <v>15</v>
      </c>
    </row>
    <row r="293" spans="1:8" x14ac:dyDescent="0.15">
      <c r="A293" s="15" t="s">
        <v>344</v>
      </c>
      <c r="B293" s="16">
        <v>41216</v>
      </c>
      <c r="C293" s="18">
        <f>MONTH($B$3:$B$678)</f>
        <v>11</v>
      </c>
      <c r="D293" s="17" t="s">
        <v>36</v>
      </c>
      <c r="E293" s="8" t="s">
        <v>55</v>
      </c>
      <c r="F293" s="8" t="str">
        <f>VLOOKUP(表1[[#This Row],[图书名称]],表3[],2,FALSE)</f>
        <v>BKC-001</v>
      </c>
      <c r="G293" s="17" t="s">
        <v>2</v>
      </c>
      <c r="H293" s="18">
        <v>45</v>
      </c>
    </row>
    <row r="294" spans="1:8" x14ac:dyDescent="0.15">
      <c r="A294" s="15" t="s">
        <v>345</v>
      </c>
      <c r="B294" s="16">
        <v>41220</v>
      </c>
      <c r="C294" s="18">
        <f>MONTH($B$3:$B$678)</f>
        <v>11</v>
      </c>
      <c r="D294" s="17" t="s">
        <v>37</v>
      </c>
      <c r="E294" s="8" t="s">
        <v>736</v>
      </c>
      <c r="F294" s="8" t="str">
        <f>VLOOKUP(表1[[#This Row],[图书名称]],表3[],2,FALSE)</f>
        <v>BKC-005</v>
      </c>
      <c r="G294" s="17" t="s">
        <v>4</v>
      </c>
      <c r="H294" s="18">
        <v>29</v>
      </c>
    </row>
    <row r="295" spans="1:8" x14ac:dyDescent="0.15">
      <c r="A295" s="15" t="s">
        <v>346</v>
      </c>
      <c r="B295" s="16">
        <v>41220</v>
      </c>
      <c r="C295" s="18">
        <f>MONTH($B$3:$B$678)</f>
        <v>11</v>
      </c>
      <c r="D295" s="17" t="s">
        <v>38</v>
      </c>
      <c r="E295" s="8" t="s">
        <v>734</v>
      </c>
      <c r="F295" s="8" t="str">
        <f>VLOOKUP(表1[[#This Row],[图书名称]],表3[],2,FALSE)</f>
        <v>BKC-004</v>
      </c>
      <c r="G295" s="17" t="s">
        <v>16</v>
      </c>
      <c r="H295" s="18">
        <v>49</v>
      </c>
    </row>
    <row r="296" spans="1:8" x14ac:dyDescent="0.15">
      <c r="A296" s="15" t="s">
        <v>347</v>
      </c>
      <c r="B296" s="16">
        <v>41221</v>
      </c>
      <c r="C296" s="18">
        <f>MONTH($B$3:$B$678)</f>
        <v>11</v>
      </c>
      <c r="D296" s="17" t="s">
        <v>37</v>
      </c>
      <c r="E296" s="8" t="s">
        <v>54</v>
      </c>
      <c r="F296" s="8" t="str">
        <f>VLOOKUP(表1[[#This Row],[图书名称]],表3[],2,FALSE)</f>
        <v>BKS-002</v>
      </c>
      <c r="G296" s="17" t="s">
        <v>24</v>
      </c>
      <c r="H296" s="18">
        <v>6</v>
      </c>
    </row>
    <row r="297" spans="1:8" x14ac:dyDescent="0.15">
      <c r="A297" s="15" t="s">
        <v>348</v>
      </c>
      <c r="B297" s="16">
        <v>41221</v>
      </c>
      <c r="C297" s="18">
        <f>MONTH($B$3:$B$678)</f>
        <v>11</v>
      </c>
      <c r="D297" s="17" t="s">
        <v>38</v>
      </c>
      <c r="E297" s="8" t="s">
        <v>734</v>
      </c>
      <c r="F297" s="8" t="str">
        <f>VLOOKUP(表1[[#This Row],[图书名称]],表3[],2,FALSE)</f>
        <v>BKC-004</v>
      </c>
      <c r="G297" s="17" t="s">
        <v>28</v>
      </c>
      <c r="H297" s="18">
        <v>12</v>
      </c>
    </row>
    <row r="298" spans="1:8" x14ac:dyDescent="0.15">
      <c r="A298" s="15" t="s">
        <v>349</v>
      </c>
      <c r="B298" s="16">
        <v>41222</v>
      </c>
      <c r="C298" s="18">
        <f>MONTH($B$3:$B$678)</f>
        <v>11</v>
      </c>
      <c r="D298" s="17" t="s">
        <v>37</v>
      </c>
      <c r="E298" s="8" t="s">
        <v>55</v>
      </c>
      <c r="F298" s="8" t="str">
        <f>VLOOKUP(表1[[#This Row],[图书名称]],表3[],2,FALSE)</f>
        <v>BKC-001</v>
      </c>
      <c r="G298" s="17" t="s">
        <v>3</v>
      </c>
      <c r="H298" s="18">
        <v>28</v>
      </c>
    </row>
    <row r="299" spans="1:8" x14ac:dyDescent="0.15">
      <c r="A299" s="15" t="s">
        <v>350</v>
      </c>
      <c r="B299" s="16">
        <v>41223</v>
      </c>
      <c r="C299" s="18">
        <f>MONTH($B$3:$B$678)</f>
        <v>11</v>
      </c>
      <c r="D299" s="17" t="s">
        <v>37</v>
      </c>
      <c r="E299" s="8" t="s">
        <v>735</v>
      </c>
      <c r="F299" s="8" t="str">
        <f>VLOOKUP(表1[[#This Row],[图书名称]],表3[],2,FALSE)</f>
        <v>BKC-006</v>
      </c>
      <c r="G299" s="17" t="s">
        <v>5</v>
      </c>
      <c r="H299" s="18">
        <v>36</v>
      </c>
    </row>
    <row r="300" spans="1:8" x14ac:dyDescent="0.15">
      <c r="A300" s="15" t="s">
        <v>351</v>
      </c>
      <c r="B300" s="16">
        <v>41225</v>
      </c>
      <c r="C300" s="18">
        <f>MONTH($B$3:$B$678)</f>
        <v>11</v>
      </c>
      <c r="D300" s="17" t="s">
        <v>36</v>
      </c>
      <c r="E300" s="8" t="s">
        <v>734</v>
      </c>
      <c r="F300" s="8" t="str">
        <f>VLOOKUP(表1[[#This Row],[图书名称]],表3[],2,FALSE)</f>
        <v>BKC-004</v>
      </c>
      <c r="G300" s="17" t="s">
        <v>14</v>
      </c>
      <c r="H300" s="18">
        <v>12</v>
      </c>
    </row>
    <row r="301" spans="1:8" x14ac:dyDescent="0.15">
      <c r="A301" s="15" t="s">
        <v>352</v>
      </c>
      <c r="B301" s="16">
        <v>41226</v>
      </c>
      <c r="C301" s="18">
        <f>MONTH($B$3:$B$678)</f>
        <v>11</v>
      </c>
      <c r="D301" s="17" t="s">
        <v>37</v>
      </c>
      <c r="E301" s="8" t="s">
        <v>52</v>
      </c>
      <c r="F301" s="8" t="str">
        <f>VLOOKUP(表1[[#This Row],[图书名称]],表3[],2,FALSE)</f>
        <v>BKC-003</v>
      </c>
      <c r="G301" s="17" t="s">
        <v>12</v>
      </c>
      <c r="H301" s="18">
        <v>27</v>
      </c>
    </row>
    <row r="302" spans="1:8" x14ac:dyDescent="0.15">
      <c r="A302" s="15" t="s">
        <v>353</v>
      </c>
      <c r="B302" s="16">
        <v>41226</v>
      </c>
      <c r="C302" s="18">
        <f>MONTH($B$3:$B$678)</f>
        <v>11</v>
      </c>
      <c r="D302" s="17" t="s">
        <v>36</v>
      </c>
      <c r="E302" s="8" t="s">
        <v>734</v>
      </c>
      <c r="F302" s="8" t="str">
        <f>VLOOKUP(表1[[#This Row],[图书名称]],表3[],2,FALSE)</f>
        <v>BKC-004</v>
      </c>
      <c r="G302" s="17" t="s">
        <v>26</v>
      </c>
      <c r="H302" s="18">
        <v>2</v>
      </c>
    </row>
    <row r="303" spans="1:8" x14ac:dyDescent="0.15">
      <c r="A303" s="15" t="s">
        <v>354</v>
      </c>
      <c r="B303" s="16">
        <v>41227</v>
      </c>
      <c r="C303" s="18">
        <f>MONTH($B$3:$B$678)</f>
        <v>11</v>
      </c>
      <c r="D303" s="17" t="s">
        <v>37</v>
      </c>
      <c r="E303" s="8" t="s">
        <v>733</v>
      </c>
      <c r="F303" s="8" t="str">
        <f>VLOOKUP(表1[[#This Row],[图书名称]],表3[],2,FALSE)</f>
        <v>BKC-002</v>
      </c>
      <c r="G303" s="17" t="s">
        <v>9</v>
      </c>
      <c r="H303" s="18">
        <v>35</v>
      </c>
    </row>
    <row r="304" spans="1:8" x14ac:dyDescent="0.15">
      <c r="A304" s="15" t="s">
        <v>355</v>
      </c>
      <c r="B304" s="16">
        <v>41227</v>
      </c>
      <c r="C304" s="18">
        <f>MONTH($B$3:$B$678)</f>
        <v>11</v>
      </c>
      <c r="D304" s="17" t="s">
        <v>36</v>
      </c>
      <c r="E304" s="8" t="s">
        <v>733</v>
      </c>
      <c r="F304" s="8" t="str">
        <f>VLOOKUP(表1[[#This Row],[图书名称]],表3[],2,FALSE)</f>
        <v>BKC-002</v>
      </c>
      <c r="G304" s="17" t="s">
        <v>11</v>
      </c>
      <c r="H304" s="18">
        <v>21</v>
      </c>
    </row>
    <row r="305" spans="1:8" x14ac:dyDescent="0.15">
      <c r="A305" s="15" t="s">
        <v>356</v>
      </c>
      <c r="B305" s="16">
        <v>41229</v>
      </c>
      <c r="C305" s="18">
        <f>MONTH($B$3:$B$678)</f>
        <v>11</v>
      </c>
      <c r="D305" s="17" t="s">
        <v>38</v>
      </c>
      <c r="E305" s="8" t="s">
        <v>53</v>
      </c>
      <c r="F305" s="8" t="str">
        <f>VLOOKUP(表1[[#This Row],[图书名称]],表3[],2,FALSE)</f>
        <v>BKS-001</v>
      </c>
      <c r="G305" s="17" t="s">
        <v>29</v>
      </c>
      <c r="H305" s="18">
        <v>34</v>
      </c>
    </row>
    <row r="306" spans="1:8" x14ac:dyDescent="0.15">
      <c r="A306" s="15" t="s">
        <v>357</v>
      </c>
      <c r="B306" s="16">
        <v>41229</v>
      </c>
      <c r="C306" s="18">
        <f>MONTH($B$3:$B$678)</f>
        <v>11</v>
      </c>
      <c r="D306" s="17" t="s">
        <v>37</v>
      </c>
      <c r="E306" s="8" t="s">
        <v>55</v>
      </c>
      <c r="F306" s="8" t="str">
        <f>VLOOKUP(表1[[#This Row],[图书名称]],表3[],2,FALSE)</f>
        <v>BKC-001</v>
      </c>
      <c r="G306" s="17" t="s">
        <v>5</v>
      </c>
      <c r="H306" s="18">
        <v>7</v>
      </c>
    </row>
    <row r="307" spans="1:8" x14ac:dyDescent="0.15">
      <c r="A307" s="15" t="s">
        <v>358</v>
      </c>
      <c r="B307" s="16">
        <v>41232</v>
      </c>
      <c r="C307" s="18">
        <f>MONTH($B$3:$B$678)</f>
        <v>11</v>
      </c>
      <c r="D307" s="17" t="s">
        <v>37</v>
      </c>
      <c r="E307" s="8" t="s">
        <v>734</v>
      </c>
      <c r="F307" s="8" t="str">
        <f>VLOOKUP(表1[[#This Row],[图书名称]],表3[],2,FALSE)</f>
        <v>BKC-004</v>
      </c>
      <c r="G307" s="17" t="s">
        <v>12</v>
      </c>
      <c r="H307" s="18">
        <v>16</v>
      </c>
    </row>
    <row r="308" spans="1:8" x14ac:dyDescent="0.15">
      <c r="A308" s="15" t="s">
        <v>359</v>
      </c>
      <c r="B308" s="16">
        <v>41233</v>
      </c>
      <c r="C308" s="18">
        <f>MONTH($B$3:$B$678)</f>
        <v>11</v>
      </c>
      <c r="D308" s="17" t="s">
        <v>38</v>
      </c>
      <c r="E308" s="8" t="s">
        <v>734</v>
      </c>
      <c r="F308" s="8" t="str">
        <f>VLOOKUP(表1[[#This Row],[图书名称]],表3[],2,FALSE)</f>
        <v>BKC-004</v>
      </c>
      <c r="G308" s="17" t="s">
        <v>16</v>
      </c>
      <c r="H308" s="18">
        <v>5</v>
      </c>
    </row>
    <row r="309" spans="1:8" x14ac:dyDescent="0.15">
      <c r="A309" s="15" t="s">
        <v>360</v>
      </c>
      <c r="B309" s="16">
        <v>41233</v>
      </c>
      <c r="C309" s="18">
        <f>MONTH($B$3:$B$678)</f>
        <v>11</v>
      </c>
      <c r="D309" s="17" t="s">
        <v>37</v>
      </c>
      <c r="E309" s="8" t="s">
        <v>736</v>
      </c>
      <c r="F309" s="8" t="str">
        <f>VLOOKUP(表1[[#This Row],[图书名称]],表3[],2,FALSE)</f>
        <v>BKC-005</v>
      </c>
      <c r="G309" s="17" t="s">
        <v>9</v>
      </c>
      <c r="H309" s="18">
        <v>25</v>
      </c>
    </row>
    <row r="310" spans="1:8" x14ac:dyDescent="0.15">
      <c r="A310" s="15" t="s">
        <v>361</v>
      </c>
      <c r="B310" s="16">
        <v>41234</v>
      </c>
      <c r="C310" s="18">
        <f>MONTH($B$3:$B$678)</f>
        <v>11</v>
      </c>
      <c r="D310" s="17" t="s">
        <v>38</v>
      </c>
      <c r="E310" s="8" t="s">
        <v>52</v>
      </c>
      <c r="F310" s="8" t="str">
        <f>VLOOKUP(表1[[#This Row],[图书名称]],表3[],2,FALSE)</f>
        <v>BKC-003</v>
      </c>
      <c r="G310" s="17" t="s">
        <v>28</v>
      </c>
      <c r="H310" s="18">
        <v>41</v>
      </c>
    </row>
    <row r="311" spans="1:8" x14ac:dyDescent="0.15">
      <c r="A311" s="15" t="s">
        <v>362</v>
      </c>
      <c r="B311" s="16">
        <v>41236</v>
      </c>
      <c r="C311" s="18">
        <f>MONTH($B$3:$B$678)</f>
        <v>11</v>
      </c>
      <c r="D311" s="17" t="s">
        <v>36</v>
      </c>
      <c r="E311" s="8" t="s">
        <v>52</v>
      </c>
      <c r="F311" s="8" t="str">
        <f>VLOOKUP(表1[[#This Row],[图书名称]],表3[],2,FALSE)</f>
        <v>BKC-003</v>
      </c>
      <c r="G311" s="17" t="s">
        <v>14</v>
      </c>
      <c r="H311" s="18">
        <v>20</v>
      </c>
    </row>
    <row r="312" spans="1:8" x14ac:dyDescent="0.15">
      <c r="A312" s="15" t="s">
        <v>363</v>
      </c>
      <c r="B312" s="16">
        <v>41236</v>
      </c>
      <c r="C312" s="18">
        <f>MONTH($B$3:$B$678)</f>
        <v>11</v>
      </c>
      <c r="D312" s="17" t="s">
        <v>36</v>
      </c>
      <c r="E312" s="8" t="s">
        <v>52</v>
      </c>
      <c r="F312" s="8" t="str">
        <f>VLOOKUP(表1[[#This Row],[图书名称]],表3[],2,FALSE)</f>
        <v>BKC-003</v>
      </c>
      <c r="G312" s="17" t="s">
        <v>20</v>
      </c>
      <c r="H312" s="18">
        <v>48</v>
      </c>
    </row>
    <row r="313" spans="1:8" x14ac:dyDescent="0.15">
      <c r="A313" s="15" t="s">
        <v>364</v>
      </c>
      <c r="B313" s="16">
        <v>41236</v>
      </c>
      <c r="C313" s="18">
        <f>MONTH($B$3:$B$678)</f>
        <v>11</v>
      </c>
      <c r="D313" s="17" t="s">
        <v>38</v>
      </c>
      <c r="E313" s="8" t="s">
        <v>52</v>
      </c>
      <c r="F313" s="8" t="str">
        <f>VLOOKUP(表1[[#This Row],[图书名称]],表3[],2,FALSE)</f>
        <v>BKC-003</v>
      </c>
      <c r="G313" s="17" t="s">
        <v>29</v>
      </c>
      <c r="H313" s="18">
        <v>7</v>
      </c>
    </row>
    <row r="314" spans="1:8" x14ac:dyDescent="0.15">
      <c r="A314" s="15" t="s">
        <v>365</v>
      </c>
      <c r="B314" s="16">
        <v>41237</v>
      </c>
      <c r="C314" s="18">
        <f>MONTH($B$3:$B$678)</f>
        <v>11</v>
      </c>
      <c r="D314" s="17" t="s">
        <v>36</v>
      </c>
      <c r="E314" s="8" t="s">
        <v>733</v>
      </c>
      <c r="F314" s="8" t="str">
        <f>VLOOKUP(表1[[#This Row],[图书名称]],表3[],2,FALSE)</f>
        <v>BKC-002</v>
      </c>
      <c r="G314" s="17" t="s">
        <v>1</v>
      </c>
      <c r="H314" s="18">
        <v>18</v>
      </c>
    </row>
    <row r="315" spans="1:8" x14ac:dyDescent="0.15">
      <c r="A315" s="15" t="s">
        <v>366</v>
      </c>
      <c r="B315" s="16">
        <v>41240</v>
      </c>
      <c r="C315" s="18">
        <f>MONTH($B$3:$B$678)</f>
        <v>11</v>
      </c>
      <c r="D315" s="17" t="s">
        <v>38</v>
      </c>
      <c r="E315" s="8" t="s">
        <v>734</v>
      </c>
      <c r="F315" s="8" t="str">
        <f>VLOOKUP(表1[[#This Row],[图书名称]],表3[],2,FALSE)</f>
        <v>BKC-004</v>
      </c>
      <c r="G315" s="17" t="s">
        <v>28</v>
      </c>
      <c r="H315" s="18">
        <v>29</v>
      </c>
    </row>
    <row r="316" spans="1:8" x14ac:dyDescent="0.15">
      <c r="A316" s="15" t="s">
        <v>367</v>
      </c>
      <c r="B316" s="16">
        <v>41241</v>
      </c>
      <c r="C316" s="18">
        <f>MONTH($B$3:$B$678)</f>
        <v>11</v>
      </c>
      <c r="D316" s="17" t="s">
        <v>37</v>
      </c>
      <c r="E316" s="8" t="s">
        <v>55</v>
      </c>
      <c r="F316" s="8" t="str">
        <f>VLOOKUP(表1[[#This Row],[图书名称]],表3[],2,FALSE)</f>
        <v>BKC-001</v>
      </c>
      <c r="G316" s="17" t="s">
        <v>3</v>
      </c>
      <c r="H316" s="18">
        <v>9</v>
      </c>
    </row>
    <row r="317" spans="1:8" x14ac:dyDescent="0.15">
      <c r="A317" s="15" t="s">
        <v>368</v>
      </c>
      <c r="B317" s="16">
        <v>41242</v>
      </c>
      <c r="C317" s="18">
        <f>MONTH($B$3:$B$678)</f>
        <v>11</v>
      </c>
      <c r="D317" s="17" t="s">
        <v>37</v>
      </c>
      <c r="E317" s="8" t="s">
        <v>52</v>
      </c>
      <c r="F317" s="8" t="str">
        <f>VLOOKUP(表1[[#This Row],[图书名称]],表3[],2,FALSE)</f>
        <v>BKC-003</v>
      </c>
      <c r="G317" s="17" t="s">
        <v>12</v>
      </c>
      <c r="H317" s="18">
        <v>38</v>
      </c>
    </row>
    <row r="318" spans="1:8" x14ac:dyDescent="0.15">
      <c r="A318" s="15" t="s">
        <v>369</v>
      </c>
      <c r="B318" s="16">
        <v>41243</v>
      </c>
      <c r="C318" s="18">
        <f>MONTH($B$3:$B$678)</f>
        <v>11</v>
      </c>
      <c r="D318" s="17" t="s">
        <v>37</v>
      </c>
      <c r="E318" s="8" t="s">
        <v>736</v>
      </c>
      <c r="F318" s="8" t="str">
        <f>VLOOKUP(表1[[#This Row],[图书名称]],表3[],2,FALSE)</f>
        <v>BKC-005</v>
      </c>
      <c r="G318" s="17" t="s">
        <v>9</v>
      </c>
      <c r="H318" s="18">
        <v>9</v>
      </c>
    </row>
    <row r="319" spans="1:8" x14ac:dyDescent="0.15">
      <c r="A319" s="15" t="s">
        <v>370</v>
      </c>
      <c r="B319" s="16">
        <v>41243</v>
      </c>
      <c r="C319" s="18">
        <f>MONTH($B$3:$B$678)</f>
        <v>11</v>
      </c>
      <c r="D319" s="17" t="s">
        <v>36</v>
      </c>
      <c r="E319" s="8" t="s">
        <v>735</v>
      </c>
      <c r="F319" s="8" t="str">
        <f>VLOOKUP(表1[[#This Row],[图书名称]],表3[],2,FALSE)</f>
        <v>BKC-006</v>
      </c>
      <c r="G319" s="17" t="s">
        <v>22</v>
      </c>
      <c r="H319" s="18">
        <v>37</v>
      </c>
    </row>
    <row r="320" spans="1:8" x14ac:dyDescent="0.15">
      <c r="A320" s="15" t="s">
        <v>371</v>
      </c>
      <c r="B320" s="16">
        <v>41244</v>
      </c>
      <c r="C320" s="18">
        <f>MONTH($B$3:$B$678)</f>
        <v>12</v>
      </c>
      <c r="D320" s="17" t="s">
        <v>38</v>
      </c>
      <c r="E320" s="8" t="s">
        <v>735</v>
      </c>
      <c r="F320" s="8" t="str">
        <f>VLOOKUP(表1[[#This Row],[图书名称]],表3[],2,FALSE)</f>
        <v>BKC-006</v>
      </c>
      <c r="G320" s="17" t="s">
        <v>29</v>
      </c>
      <c r="H320" s="18">
        <v>6</v>
      </c>
    </row>
    <row r="321" spans="1:8" x14ac:dyDescent="0.15">
      <c r="A321" s="15" t="s">
        <v>372</v>
      </c>
      <c r="B321" s="16">
        <v>41246</v>
      </c>
      <c r="C321" s="18">
        <f>MONTH($B$3:$B$678)</f>
        <v>12</v>
      </c>
      <c r="D321" s="17" t="s">
        <v>36</v>
      </c>
      <c r="E321" s="8" t="s">
        <v>53</v>
      </c>
      <c r="F321" s="8" t="str">
        <f>VLOOKUP(表1[[#This Row],[图书名称]],表3[],2,FALSE)</f>
        <v>BKS-001</v>
      </c>
      <c r="G321" s="17" t="s">
        <v>21</v>
      </c>
      <c r="H321" s="18">
        <v>27</v>
      </c>
    </row>
    <row r="322" spans="1:8" x14ac:dyDescent="0.15">
      <c r="A322" s="15" t="s">
        <v>373</v>
      </c>
      <c r="B322" s="16">
        <v>41247</v>
      </c>
      <c r="C322" s="18">
        <f>MONTH($B$3:$B$678)</f>
        <v>12</v>
      </c>
      <c r="D322" s="17" t="s">
        <v>38</v>
      </c>
      <c r="E322" s="8" t="s">
        <v>53</v>
      </c>
      <c r="F322" s="8" t="str">
        <f>VLOOKUP(表1[[#This Row],[图书名称]],表3[],2,FALSE)</f>
        <v>BKS-001</v>
      </c>
      <c r="G322" s="17" t="s">
        <v>16</v>
      </c>
      <c r="H322" s="18">
        <v>12</v>
      </c>
    </row>
    <row r="323" spans="1:8" x14ac:dyDescent="0.15">
      <c r="A323" s="15" t="s">
        <v>374</v>
      </c>
      <c r="B323" s="16">
        <v>41247</v>
      </c>
      <c r="C323" s="18">
        <f>MONTH($B$3:$B$678)</f>
        <v>12</v>
      </c>
      <c r="D323" s="17" t="s">
        <v>36</v>
      </c>
      <c r="E323" s="8" t="s">
        <v>55</v>
      </c>
      <c r="F323" s="8" t="str">
        <f>VLOOKUP(表1[[#This Row],[图书名称]],表3[],2,FALSE)</f>
        <v>BKC-001</v>
      </c>
      <c r="G323" s="17" t="s">
        <v>11</v>
      </c>
      <c r="H323" s="18">
        <v>32</v>
      </c>
    </row>
    <row r="324" spans="1:8" x14ac:dyDescent="0.15">
      <c r="A324" s="15" t="s">
        <v>375</v>
      </c>
      <c r="B324" s="16">
        <v>41248</v>
      </c>
      <c r="C324" s="18">
        <f>MONTH($B$3:$B$678)</f>
        <v>12</v>
      </c>
      <c r="D324" s="17" t="s">
        <v>36</v>
      </c>
      <c r="E324" s="8" t="s">
        <v>55</v>
      </c>
      <c r="F324" s="8" t="str">
        <f>VLOOKUP(表1[[#This Row],[图书名称]],表3[],2,FALSE)</f>
        <v>BKC-001</v>
      </c>
      <c r="G324" s="17" t="s">
        <v>14</v>
      </c>
      <c r="H324" s="18">
        <v>49</v>
      </c>
    </row>
    <row r="325" spans="1:8" x14ac:dyDescent="0.15">
      <c r="A325" s="15" t="s">
        <v>376</v>
      </c>
      <c r="B325" s="16">
        <v>41248</v>
      </c>
      <c r="C325" s="18">
        <f>MONTH($B$3:$B$678)</f>
        <v>12</v>
      </c>
      <c r="D325" s="17" t="s">
        <v>37</v>
      </c>
      <c r="E325" s="8" t="s">
        <v>54</v>
      </c>
      <c r="F325" s="8" t="str">
        <f>VLOOKUP(表1[[#This Row],[图书名称]],表3[],2,FALSE)</f>
        <v>BKS-002</v>
      </c>
      <c r="G325" s="17" t="s">
        <v>19</v>
      </c>
      <c r="H325" s="18">
        <v>42</v>
      </c>
    </row>
    <row r="326" spans="1:8" x14ac:dyDescent="0.15">
      <c r="A326" s="15" t="s">
        <v>377</v>
      </c>
      <c r="B326" s="16">
        <v>41249</v>
      </c>
      <c r="C326" s="18">
        <f>MONTH($B$3:$B$678)</f>
        <v>12</v>
      </c>
      <c r="D326" s="17" t="s">
        <v>36</v>
      </c>
      <c r="E326" s="8" t="s">
        <v>54</v>
      </c>
      <c r="F326" s="8" t="str">
        <f>VLOOKUP(表1[[#This Row],[图书名称]],表3[],2,FALSE)</f>
        <v>BKS-002</v>
      </c>
      <c r="G326" s="17" t="s">
        <v>2</v>
      </c>
      <c r="H326" s="18">
        <v>41</v>
      </c>
    </row>
    <row r="327" spans="1:8" x14ac:dyDescent="0.15">
      <c r="A327" s="15" t="s">
        <v>378</v>
      </c>
      <c r="B327" s="16">
        <v>41249</v>
      </c>
      <c r="C327" s="18">
        <f>MONTH($B$3:$B$678)</f>
        <v>12</v>
      </c>
      <c r="D327" s="17" t="s">
        <v>38</v>
      </c>
      <c r="E327" s="8" t="s">
        <v>734</v>
      </c>
      <c r="F327" s="8" t="str">
        <f>VLOOKUP(表1[[#This Row],[图书名称]],表3[],2,FALSE)</f>
        <v>BKC-004</v>
      </c>
      <c r="G327" s="17" t="s">
        <v>30</v>
      </c>
      <c r="H327" s="18">
        <v>44</v>
      </c>
    </row>
    <row r="328" spans="1:8" x14ac:dyDescent="0.15">
      <c r="A328" s="15" t="s">
        <v>379</v>
      </c>
      <c r="B328" s="16">
        <v>41250</v>
      </c>
      <c r="C328" s="18">
        <f>MONTH($B$3:$B$678)</f>
        <v>12</v>
      </c>
      <c r="D328" s="17" t="s">
        <v>36</v>
      </c>
      <c r="E328" s="8" t="s">
        <v>734</v>
      </c>
      <c r="F328" s="8" t="str">
        <f>VLOOKUP(表1[[#This Row],[图书名称]],表3[],2,FALSE)</f>
        <v>BKC-004</v>
      </c>
      <c r="G328" s="17" t="s">
        <v>20</v>
      </c>
      <c r="H328" s="18">
        <v>50</v>
      </c>
    </row>
    <row r="329" spans="1:8" x14ac:dyDescent="0.15">
      <c r="A329" s="15" t="s">
        <v>380</v>
      </c>
      <c r="B329" s="16">
        <v>41253</v>
      </c>
      <c r="C329" s="18">
        <f>MONTH($B$3:$B$678)</f>
        <v>12</v>
      </c>
      <c r="D329" s="17" t="s">
        <v>38</v>
      </c>
      <c r="E329" s="8" t="s">
        <v>53</v>
      </c>
      <c r="F329" s="8" t="str">
        <f>VLOOKUP(表1[[#This Row],[图书名称]],表3[],2,FALSE)</f>
        <v>BKS-001</v>
      </c>
      <c r="G329" s="17" t="s">
        <v>28</v>
      </c>
      <c r="H329" s="18">
        <v>33</v>
      </c>
    </row>
    <row r="330" spans="1:8" x14ac:dyDescent="0.15">
      <c r="A330" s="15" t="s">
        <v>381</v>
      </c>
      <c r="B330" s="16">
        <v>41254</v>
      </c>
      <c r="C330" s="18">
        <f>MONTH($B$3:$B$678)</f>
        <v>12</v>
      </c>
      <c r="D330" s="17" t="s">
        <v>37</v>
      </c>
      <c r="E330" s="8" t="s">
        <v>52</v>
      </c>
      <c r="F330" s="8" t="str">
        <f>VLOOKUP(表1[[#This Row],[图书名称]],表3[],2,FALSE)</f>
        <v>BKC-003</v>
      </c>
      <c r="G330" s="17" t="s">
        <v>4</v>
      </c>
      <c r="H330" s="18">
        <v>25</v>
      </c>
    </row>
    <row r="331" spans="1:8" x14ac:dyDescent="0.15">
      <c r="A331" s="15" t="s">
        <v>382</v>
      </c>
      <c r="B331" s="16">
        <v>41254</v>
      </c>
      <c r="C331" s="18">
        <f>MONTH($B$3:$B$678)</f>
        <v>12</v>
      </c>
      <c r="D331" s="17" t="s">
        <v>38</v>
      </c>
      <c r="E331" s="8" t="s">
        <v>736</v>
      </c>
      <c r="F331" s="8" t="str">
        <f>VLOOKUP(表1[[#This Row],[图书名称]],表3[],2,FALSE)</f>
        <v>BKC-005</v>
      </c>
      <c r="G331" s="17" t="s">
        <v>6</v>
      </c>
      <c r="H331" s="18">
        <v>5</v>
      </c>
    </row>
    <row r="332" spans="1:8" x14ac:dyDescent="0.15">
      <c r="A332" s="15" t="s">
        <v>383</v>
      </c>
      <c r="B332" s="16">
        <v>41255</v>
      </c>
      <c r="C332" s="18">
        <f>MONTH($B$3:$B$678)</f>
        <v>12</v>
      </c>
      <c r="D332" s="17" t="s">
        <v>37</v>
      </c>
      <c r="E332" s="8" t="s">
        <v>736</v>
      </c>
      <c r="F332" s="8" t="str">
        <f>VLOOKUP(表1[[#This Row],[图书名称]],表3[],2,FALSE)</f>
        <v>BKC-005</v>
      </c>
      <c r="G332" s="17" t="s">
        <v>24</v>
      </c>
      <c r="H332" s="18">
        <v>40</v>
      </c>
    </row>
    <row r="333" spans="1:8" x14ac:dyDescent="0.15">
      <c r="A333" s="15" t="s">
        <v>384</v>
      </c>
      <c r="B333" s="16">
        <v>41256</v>
      </c>
      <c r="C333" s="18">
        <f>MONTH($B$3:$B$678)</f>
        <v>12</v>
      </c>
      <c r="D333" s="17" t="s">
        <v>38</v>
      </c>
      <c r="E333" s="8" t="s">
        <v>52</v>
      </c>
      <c r="F333" s="8" t="str">
        <f>VLOOKUP(表1[[#This Row],[图书名称]],表3[],2,FALSE)</f>
        <v>BKC-003</v>
      </c>
      <c r="G333" s="17" t="s">
        <v>8</v>
      </c>
      <c r="H333" s="18">
        <v>24</v>
      </c>
    </row>
    <row r="334" spans="1:8" x14ac:dyDescent="0.15">
      <c r="A334" s="15" t="s">
        <v>385</v>
      </c>
      <c r="B334" s="16">
        <v>41257</v>
      </c>
      <c r="C334" s="18">
        <f>MONTH($B$3:$B$678)</f>
        <v>12</v>
      </c>
      <c r="D334" s="17" t="s">
        <v>37</v>
      </c>
      <c r="E334" s="8" t="s">
        <v>52</v>
      </c>
      <c r="F334" s="8" t="str">
        <f>VLOOKUP(表1[[#This Row],[图书名称]],表3[],2,FALSE)</f>
        <v>BKC-003</v>
      </c>
      <c r="G334" s="17" t="s">
        <v>9</v>
      </c>
      <c r="H334" s="18">
        <v>48</v>
      </c>
    </row>
    <row r="335" spans="1:8" x14ac:dyDescent="0.15">
      <c r="A335" s="15" t="s">
        <v>386</v>
      </c>
      <c r="B335" s="16">
        <v>41257</v>
      </c>
      <c r="C335" s="18">
        <f>MONTH($B$3:$B$678)</f>
        <v>12</v>
      </c>
      <c r="D335" s="17" t="s">
        <v>38</v>
      </c>
      <c r="E335" s="8" t="s">
        <v>53</v>
      </c>
      <c r="F335" s="8" t="str">
        <f>VLOOKUP(表1[[#This Row],[图书名称]],表3[],2,FALSE)</f>
        <v>BKS-001</v>
      </c>
      <c r="G335" s="17" t="s">
        <v>27</v>
      </c>
      <c r="H335" s="18">
        <v>32</v>
      </c>
    </row>
    <row r="336" spans="1:8" x14ac:dyDescent="0.15">
      <c r="A336" s="15" t="s">
        <v>387</v>
      </c>
      <c r="B336" s="16">
        <v>41258</v>
      </c>
      <c r="C336" s="18">
        <f>MONTH($B$3:$B$678)</f>
        <v>12</v>
      </c>
      <c r="D336" s="17" t="s">
        <v>37</v>
      </c>
      <c r="E336" s="8" t="s">
        <v>52</v>
      </c>
      <c r="F336" s="8" t="str">
        <f>VLOOKUP(表1[[#This Row],[图书名称]],表3[],2,FALSE)</f>
        <v>BKC-003</v>
      </c>
      <c r="G336" s="17" t="s">
        <v>19</v>
      </c>
      <c r="H336" s="18">
        <v>40</v>
      </c>
    </row>
    <row r="337" spans="1:8" x14ac:dyDescent="0.15">
      <c r="A337" s="15" t="s">
        <v>388</v>
      </c>
      <c r="B337" s="16">
        <v>41261</v>
      </c>
      <c r="C337" s="18">
        <f>MONTH($B$3:$B$678)</f>
        <v>12</v>
      </c>
      <c r="D337" s="17" t="s">
        <v>38</v>
      </c>
      <c r="E337" s="8" t="s">
        <v>54</v>
      </c>
      <c r="F337" s="8" t="str">
        <f>VLOOKUP(表1[[#This Row],[图书名称]],表3[],2,FALSE)</f>
        <v>BKS-002</v>
      </c>
      <c r="G337" s="17" t="s">
        <v>6</v>
      </c>
      <c r="H337" s="18">
        <v>11</v>
      </c>
    </row>
    <row r="338" spans="1:8" x14ac:dyDescent="0.15">
      <c r="A338" s="15" t="s">
        <v>389</v>
      </c>
      <c r="B338" s="16">
        <v>41262</v>
      </c>
      <c r="C338" s="18">
        <f>MONTH($B$3:$B$678)</f>
        <v>12</v>
      </c>
      <c r="D338" s="17" t="s">
        <v>38</v>
      </c>
      <c r="E338" s="8" t="s">
        <v>734</v>
      </c>
      <c r="F338" s="8" t="str">
        <f>VLOOKUP(表1[[#This Row],[图书名称]],表3[],2,FALSE)</f>
        <v>BKC-004</v>
      </c>
      <c r="G338" s="17" t="s">
        <v>29</v>
      </c>
      <c r="H338" s="18">
        <v>35</v>
      </c>
    </row>
    <row r="339" spans="1:8" x14ac:dyDescent="0.15">
      <c r="A339" s="15" t="s">
        <v>390</v>
      </c>
      <c r="B339" s="16">
        <v>41263</v>
      </c>
      <c r="C339" s="18">
        <f>MONTH($B$3:$B$678)</f>
        <v>12</v>
      </c>
      <c r="D339" s="17" t="s">
        <v>36</v>
      </c>
      <c r="E339" s="8" t="s">
        <v>53</v>
      </c>
      <c r="F339" s="8" t="str">
        <f>VLOOKUP(表1[[#This Row],[图书名称]],表3[],2,FALSE)</f>
        <v>BKS-001</v>
      </c>
      <c r="G339" s="17" t="s">
        <v>20</v>
      </c>
      <c r="H339" s="18">
        <v>16</v>
      </c>
    </row>
    <row r="340" spans="1:8" x14ac:dyDescent="0.15">
      <c r="A340" s="15" t="s">
        <v>391</v>
      </c>
      <c r="B340" s="16">
        <v>41264</v>
      </c>
      <c r="C340" s="18">
        <f>MONTH($B$3:$B$678)</f>
        <v>12</v>
      </c>
      <c r="D340" s="17" t="s">
        <v>36</v>
      </c>
      <c r="E340" s="8" t="s">
        <v>52</v>
      </c>
      <c r="F340" s="8" t="str">
        <f>VLOOKUP(表1[[#This Row],[图书名称]],表3[],2,FALSE)</f>
        <v>BKC-003</v>
      </c>
      <c r="G340" s="17" t="s">
        <v>17</v>
      </c>
      <c r="H340" s="18">
        <v>41</v>
      </c>
    </row>
    <row r="341" spans="1:8" x14ac:dyDescent="0.15">
      <c r="A341" s="15" t="s">
        <v>392</v>
      </c>
      <c r="B341" s="16">
        <v>41264</v>
      </c>
      <c r="C341" s="18">
        <f>MONTH($B$3:$B$678)</f>
        <v>12</v>
      </c>
      <c r="D341" s="17" t="s">
        <v>36</v>
      </c>
      <c r="E341" s="8" t="s">
        <v>55</v>
      </c>
      <c r="F341" s="8" t="str">
        <f>VLOOKUP(表1[[#This Row],[图书名称]],表3[],2,FALSE)</f>
        <v>BKC-001</v>
      </c>
      <c r="G341" s="17" t="s">
        <v>1</v>
      </c>
      <c r="H341" s="18">
        <v>16</v>
      </c>
    </row>
    <row r="342" spans="1:8" x14ac:dyDescent="0.15">
      <c r="A342" s="15" t="s">
        <v>393</v>
      </c>
      <c r="B342" s="16">
        <v>41267</v>
      </c>
      <c r="C342" s="18">
        <f>MONTH($B$3:$B$678)</f>
        <v>12</v>
      </c>
      <c r="D342" s="17" t="s">
        <v>38</v>
      </c>
      <c r="E342" s="8" t="s">
        <v>53</v>
      </c>
      <c r="F342" s="8" t="str">
        <f>VLOOKUP(表1[[#This Row],[图书名称]],表3[],2,FALSE)</f>
        <v>BKS-001</v>
      </c>
      <c r="G342" s="17" t="s">
        <v>29</v>
      </c>
      <c r="H342" s="18">
        <v>23</v>
      </c>
    </row>
    <row r="343" spans="1:8" x14ac:dyDescent="0.15">
      <c r="A343" s="15" t="s">
        <v>394</v>
      </c>
      <c r="B343" s="16">
        <v>41268</v>
      </c>
      <c r="C343" s="18">
        <f>MONTH($B$3:$B$678)</f>
        <v>12</v>
      </c>
      <c r="D343" s="17" t="s">
        <v>36</v>
      </c>
      <c r="E343" s="8" t="s">
        <v>52</v>
      </c>
      <c r="F343" s="8" t="str">
        <f>VLOOKUP(表1[[#This Row],[图书名称]],表3[],2,FALSE)</f>
        <v>BKC-003</v>
      </c>
      <c r="G343" s="17" t="s">
        <v>26</v>
      </c>
      <c r="H343" s="18">
        <v>5</v>
      </c>
    </row>
    <row r="344" spans="1:8" x14ac:dyDescent="0.15">
      <c r="A344" s="15" t="s">
        <v>395</v>
      </c>
      <c r="B344" s="16">
        <v>41269</v>
      </c>
      <c r="C344" s="18">
        <f>MONTH($B$3:$B$678)</f>
        <v>12</v>
      </c>
      <c r="D344" s="17" t="s">
        <v>36</v>
      </c>
      <c r="E344" s="8" t="s">
        <v>52</v>
      </c>
      <c r="F344" s="8" t="str">
        <f>VLOOKUP(表1[[#This Row],[图书名称]],表3[],2,FALSE)</f>
        <v>BKC-003</v>
      </c>
      <c r="G344" s="17" t="s">
        <v>11</v>
      </c>
      <c r="H344" s="18">
        <v>11</v>
      </c>
    </row>
    <row r="345" spans="1:8" x14ac:dyDescent="0.15">
      <c r="A345" s="15" t="s">
        <v>396</v>
      </c>
      <c r="B345" s="16">
        <v>41269</v>
      </c>
      <c r="C345" s="18">
        <f>MONTH($B$3:$B$678)</f>
        <v>12</v>
      </c>
      <c r="D345" s="17" t="s">
        <v>38</v>
      </c>
      <c r="E345" s="8" t="s">
        <v>735</v>
      </c>
      <c r="F345" s="8" t="str">
        <f>VLOOKUP(表1[[#This Row],[图书名称]],表3[],2,FALSE)</f>
        <v>BKC-006</v>
      </c>
      <c r="G345" s="17" t="s">
        <v>28</v>
      </c>
      <c r="H345" s="18">
        <v>20</v>
      </c>
    </row>
    <row r="346" spans="1:8" x14ac:dyDescent="0.15">
      <c r="A346" s="15" t="s">
        <v>397</v>
      </c>
      <c r="B346" s="16">
        <v>41270</v>
      </c>
      <c r="C346" s="18">
        <f>MONTH($B$3:$B$678)</f>
        <v>12</v>
      </c>
      <c r="D346" s="17" t="s">
        <v>36</v>
      </c>
      <c r="E346" s="8" t="s">
        <v>53</v>
      </c>
      <c r="F346" s="8" t="str">
        <f>VLOOKUP(表1[[#This Row],[图书名称]],表3[],2,FALSE)</f>
        <v>BKS-001</v>
      </c>
      <c r="G346" s="17" t="s">
        <v>10</v>
      </c>
      <c r="H346" s="18">
        <v>25</v>
      </c>
    </row>
    <row r="347" spans="1:8" x14ac:dyDescent="0.15">
      <c r="A347" s="15" t="s">
        <v>398</v>
      </c>
      <c r="B347" s="16">
        <v>41271</v>
      </c>
      <c r="C347" s="18">
        <f>MONTH($B$3:$B$678)</f>
        <v>12</v>
      </c>
      <c r="D347" s="17" t="s">
        <v>36</v>
      </c>
      <c r="E347" s="8" t="s">
        <v>733</v>
      </c>
      <c r="F347" s="8" t="str">
        <f>VLOOKUP(表1[[#This Row],[图书名称]],表3[],2,FALSE)</f>
        <v>BKC-002</v>
      </c>
      <c r="G347" s="17" t="s">
        <v>2</v>
      </c>
      <c r="H347" s="18">
        <v>25</v>
      </c>
    </row>
    <row r="348" spans="1:8" x14ac:dyDescent="0.15">
      <c r="A348" s="15" t="s">
        <v>399</v>
      </c>
      <c r="B348" s="16">
        <v>41271</v>
      </c>
      <c r="C348" s="18">
        <f>MONTH($B$3:$B$678)</f>
        <v>12</v>
      </c>
      <c r="D348" s="17" t="s">
        <v>36</v>
      </c>
      <c r="E348" s="8" t="s">
        <v>53</v>
      </c>
      <c r="F348" s="8" t="str">
        <f>VLOOKUP(表1[[#This Row],[图书名称]],表3[],2,FALSE)</f>
        <v>BKS-001</v>
      </c>
      <c r="G348" s="17" t="s">
        <v>14</v>
      </c>
      <c r="H348" s="18">
        <v>2</v>
      </c>
    </row>
    <row r="349" spans="1:8" x14ac:dyDescent="0.15">
      <c r="A349" s="15" t="s">
        <v>400</v>
      </c>
      <c r="B349" s="16">
        <v>41272</v>
      </c>
      <c r="C349" s="18">
        <f>MONTH($B$3:$B$678)</f>
        <v>12</v>
      </c>
      <c r="D349" s="17" t="s">
        <v>37</v>
      </c>
      <c r="E349" s="8" t="s">
        <v>52</v>
      </c>
      <c r="F349" s="8" t="str">
        <f>VLOOKUP(表1[[#This Row],[图书名称]],表3[],2,FALSE)</f>
        <v>BKC-003</v>
      </c>
      <c r="G349" s="17" t="s">
        <v>18</v>
      </c>
      <c r="H349" s="18">
        <v>1</v>
      </c>
    </row>
    <row r="350" spans="1:8" x14ac:dyDescent="0.15">
      <c r="A350" s="15" t="s">
        <v>401</v>
      </c>
      <c r="B350" s="16">
        <v>41274</v>
      </c>
      <c r="C350" s="18">
        <f>MONTH($B$3:$B$678)</f>
        <v>12</v>
      </c>
      <c r="D350" s="17" t="s">
        <v>36</v>
      </c>
      <c r="E350" s="8" t="s">
        <v>736</v>
      </c>
      <c r="F350" s="8" t="str">
        <f>VLOOKUP(表1[[#This Row],[图书名称]],表3[],2,FALSE)</f>
        <v>BKC-005</v>
      </c>
      <c r="G350" s="17" t="s">
        <v>26</v>
      </c>
      <c r="H350" s="18">
        <v>44</v>
      </c>
    </row>
    <row r="351" spans="1:8" x14ac:dyDescent="0.15">
      <c r="A351" s="15" t="s">
        <v>402</v>
      </c>
      <c r="B351" s="16">
        <v>41276</v>
      </c>
      <c r="C351" s="18">
        <f>MONTH($B$3:$B$678)</f>
        <v>1</v>
      </c>
      <c r="D351" s="17" t="s">
        <v>37</v>
      </c>
      <c r="E351" s="8" t="s">
        <v>55</v>
      </c>
      <c r="F351" s="8" t="str">
        <f>VLOOKUP(表1[[#This Row],[图书名称]],表3[],2,FALSE)</f>
        <v>BKC-001</v>
      </c>
      <c r="G351" s="17" t="s">
        <v>23</v>
      </c>
      <c r="H351" s="18">
        <v>11</v>
      </c>
    </row>
    <row r="352" spans="1:8" x14ac:dyDescent="0.15">
      <c r="A352" s="15" t="s">
        <v>403</v>
      </c>
      <c r="B352" s="16">
        <v>41278</v>
      </c>
      <c r="C352" s="18">
        <f>MONTH($B$3:$B$678)</f>
        <v>1</v>
      </c>
      <c r="D352" s="17" t="s">
        <v>36</v>
      </c>
      <c r="E352" s="8" t="s">
        <v>52</v>
      </c>
      <c r="F352" s="8" t="str">
        <f>VLOOKUP(表1[[#This Row],[图书名称]],表3[],2,FALSE)</f>
        <v>BKC-003</v>
      </c>
      <c r="G352" s="17" t="s">
        <v>1</v>
      </c>
      <c r="H352" s="18">
        <v>26</v>
      </c>
    </row>
    <row r="353" spans="1:8" x14ac:dyDescent="0.15">
      <c r="A353" s="15" t="s">
        <v>404</v>
      </c>
      <c r="B353" s="16">
        <v>41278</v>
      </c>
      <c r="C353" s="18">
        <f>MONTH($B$3:$B$678)</f>
        <v>1</v>
      </c>
      <c r="D353" s="17" t="s">
        <v>36</v>
      </c>
      <c r="E353" s="8" t="s">
        <v>733</v>
      </c>
      <c r="F353" s="8" t="str">
        <f>VLOOKUP(表1[[#This Row],[图书名称]],表3[],2,FALSE)</f>
        <v>BKC-002</v>
      </c>
      <c r="G353" s="17" t="s">
        <v>26</v>
      </c>
      <c r="H353" s="18">
        <v>40</v>
      </c>
    </row>
    <row r="354" spans="1:8" x14ac:dyDescent="0.15">
      <c r="A354" s="15" t="s">
        <v>405</v>
      </c>
      <c r="B354" s="16">
        <v>41279</v>
      </c>
      <c r="C354" s="18">
        <f>MONTH($B$3:$B$678)</f>
        <v>1</v>
      </c>
      <c r="D354" s="17" t="s">
        <v>36</v>
      </c>
      <c r="E354" s="8" t="s">
        <v>734</v>
      </c>
      <c r="F354" s="8" t="str">
        <f>VLOOKUP(表1[[#This Row],[图书名称]],表3[],2,FALSE)</f>
        <v>BKC-004</v>
      </c>
      <c r="G354" s="17" t="s">
        <v>2</v>
      </c>
      <c r="H354" s="18">
        <v>49</v>
      </c>
    </row>
    <row r="355" spans="1:8" x14ac:dyDescent="0.15">
      <c r="A355" s="15" t="s">
        <v>406</v>
      </c>
      <c r="B355" s="16">
        <v>41280</v>
      </c>
      <c r="C355" s="18">
        <f>MONTH($B$3:$B$678)</f>
        <v>1</v>
      </c>
      <c r="D355" s="17" t="s">
        <v>37</v>
      </c>
      <c r="E355" s="8" t="s">
        <v>735</v>
      </c>
      <c r="F355" s="8" t="str">
        <f>VLOOKUP(表1[[#This Row],[图书名称]],表3[],2,FALSE)</f>
        <v>BKC-006</v>
      </c>
      <c r="G355" s="17" t="s">
        <v>3</v>
      </c>
      <c r="H355" s="18">
        <v>47</v>
      </c>
    </row>
    <row r="356" spans="1:8" x14ac:dyDescent="0.15">
      <c r="A356" s="15" t="s">
        <v>407</v>
      </c>
      <c r="B356" s="16">
        <v>41283</v>
      </c>
      <c r="C356" s="18">
        <f>MONTH($B$3:$B$678)</f>
        <v>1</v>
      </c>
      <c r="D356" s="17" t="s">
        <v>37</v>
      </c>
      <c r="E356" s="8" t="s">
        <v>736</v>
      </c>
      <c r="F356" s="8" t="str">
        <f>VLOOKUP(表1[[#This Row],[图书名称]],表3[],2,FALSE)</f>
        <v>BKC-005</v>
      </c>
      <c r="G356" s="17" t="s">
        <v>4</v>
      </c>
      <c r="H356" s="18">
        <v>46</v>
      </c>
    </row>
    <row r="357" spans="1:8" x14ac:dyDescent="0.15">
      <c r="A357" s="15" t="s">
        <v>408</v>
      </c>
      <c r="B357" s="16">
        <v>41283</v>
      </c>
      <c r="C357" s="18">
        <f>MONTH($B$3:$B$678)</f>
        <v>1</v>
      </c>
      <c r="D357" s="17" t="s">
        <v>36</v>
      </c>
      <c r="E357" s="8" t="s">
        <v>55</v>
      </c>
      <c r="F357" s="8" t="str">
        <f>VLOOKUP(表1[[#This Row],[图书名称]],表3[],2,FALSE)</f>
        <v>BKC-001</v>
      </c>
      <c r="G357" s="17" t="s">
        <v>11</v>
      </c>
      <c r="H357" s="18">
        <v>27</v>
      </c>
    </row>
    <row r="358" spans="1:8" x14ac:dyDescent="0.15">
      <c r="A358" s="15" t="s">
        <v>409</v>
      </c>
      <c r="B358" s="16">
        <v>41284</v>
      </c>
      <c r="C358" s="18">
        <f>MONTH($B$3:$B$678)</f>
        <v>1</v>
      </c>
      <c r="D358" s="17" t="s">
        <v>37</v>
      </c>
      <c r="E358" s="8" t="s">
        <v>53</v>
      </c>
      <c r="F358" s="8" t="str">
        <f>VLOOKUP(表1[[#This Row],[图书名称]],表3[],2,FALSE)</f>
        <v>BKS-001</v>
      </c>
      <c r="G358" s="17" t="s">
        <v>5</v>
      </c>
      <c r="H358" s="18">
        <v>31</v>
      </c>
    </row>
    <row r="359" spans="1:8" x14ac:dyDescent="0.15">
      <c r="A359" s="15" t="s">
        <v>410</v>
      </c>
      <c r="B359" s="16">
        <v>41284</v>
      </c>
      <c r="C359" s="18">
        <f>MONTH($B$3:$B$678)</f>
        <v>1</v>
      </c>
      <c r="D359" s="17" t="s">
        <v>36</v>
      </c>
      <c r="E359" s="8" t="s">
        <v>52</v>
      </c>
      <c r="F359" s="8" t="str">
        <f>VLOOKUP(表1[[#This Row],[图书名称]],表3[],2,FALSE)</f>
        <v>BKC-003</v>
      </c>
      <c r="G359" s="17" t="s">
        <v>1</v>
      </c>
      <c r="H359" s="18">
        <v>40</v>
      </c>
    </row>
    <row r="360" spans="1:8" x14ac:dyDescent="0.15">
      <c r="A360" s="15" t="s">
        <v>411</v>
      </c>
      <c r="B360" s="16">
        <v>41285</v>
      </c>
      <c r="C360" s="18">
        <f>MONTH($B$3:$B$678)</f>
        <v>1</v>
      </c>
      <c r="D360" s="17" t="s">
        <v>38</v>
      </c>
      <c r="E360" s="8" t="s">
        <v>53</v>
      </c>
      <c r="F360" s="8" t="str">
        <f>VLOOKUP(表1[[#This Row],[图书名称]],表3[],2,FALSE)</f>
        <v>BKS-001</v>
      </c>
      <c r="G360" s="17" t="s">
        <v>6</v>
      </c>
      <c r="H360" s="18">
        <v>47</v>
      </c>
    </row>
    <row r="361" spans="1:8" x14ac:dyDescent="0.15">
      <c r="A361" s="15" t="s">
        <v>412</v>
      </c>
      <c r="B361" s="16">
        <v>41285</v>
      </c>
      <c r="C361" s="18">
        <f>MONTH($B$3:$B$678)</f>
        <v>1</v>
      </c>
      <c r="D361" s="17" t="s">
        <v>37</v>
      </c>
      <c r="E361" s="8" t="s">
        <v>735</v>
      </c>
      <c r="F361" s="8" t="str">
        <f>VLOOKUP(表1[[#This Row],[图书名称]],表3[],2,FALSE)</f>
        <v>BKC-006</v>
      </c>
      <c r="G361" s="17" t="s">
        <v>18</v>
      </c>
      <c r="H361" s="18">
        <v>15</v>
      </c>
    </row>
    <row r="362" spans="1:8" x14ac:dyDescent="0.15">
      <c r="A362" s="15" t="s">
        <v>413</v>
      </c>
      <c r="B362" s="16">
        <v>41286</v>
      </c>
      <c r="C362" s="18">
        <f>MONTH($B$3:$B$678)</f>
        <v>1</v>
      </c>
      <c r="D362" s="17" t="s">
        <v>38</v>
      </c>
      <c r="E362" s="8" t="s">
        <v>52</v>
      </c>
      <c r="F362" s="8" t="str">
        <f>VLOOKUP(表1[[#This Row],[图书名称]],表3[],2,FALSE)</f>
        <v>BKC-003</v>
      </c>
      <c r="G362" s="17" t="s">
        <v>7</v>
      </c>
      <c r="H362" s="18">
        <v>5</v>
      </c>
    </row>
    <row r="363" spans="1:8" x14ac:dyDescent="0.15">
      <c r="A363" s="15" t="s">
        <v>414</v>
      </c>
      <c r="B363" s="16">
        <v>41286</v>
      </c>
      <c r="C363" s="18">
        <f>MONTH($B$3:$B$678)</f>
        <v>1</v>
      </c>
      <c r="D363" s="17" t="s">
        <v>37</v>
      </c>
      <c r="E363" s="8" t="s">
        <v>54</v>
      </c>
      <c r="F363" s="8" t="str">
        <f>VLOOKUP(表1[[#This Row],[图书名称]],表3[],2,FALSE)</f>
        <v>BKS-002</v>
      </c>
      <c r="G363" s="17" t="s">
        <v>25</v>
      </c>
      <c r="H363" s="18">
        <v>44</v>
      </c>
    </row>
    <row r="364" spans="1:8" x14ac:dyDescent="0.15">
      <c r="A364" s="15" t="s">
        <v>415</v>
      </c>
      <c r="B364" s="16">
        <v>41287</v>
      </c>
      <c r="C364" s="18">
        <f>MONTH($B$3:$B$678)</f>
        <v>1</v>
      </c>
      <c r="D364" s="17" t="s">
        <v>38</v>
      </c>
      <c r="E364" s="8" t="s">
        <v>55</v>
      </c>
      <c r="F364" s="8" t="str">
        <f>VLOOKUP(表1[[#This Row],[图书名称]],表3[],2,FALSE)</f>
        <v>BKC-001</v>
      </c>
      <c r="G364" s="17" t="s">
        <v>8</v>
      </c>
      <c r="H364" s="18">
        <v>47</v>
      </c>
    </row>
    <row r="365" spans="1:8" x14ac:dyDescent="0.15">
      <c r="A365" s="15" t="s">
        <v>416</v>
      </c>
      <c r="B365" s="16">
        <v>41289</v>
      </c>
      <c r="C365" s="18">
        <f>MONTH($B$3:$B$678)</f>
        <v>1</v>
      </c>
      <c r="D365" s="17" t="s">
        <v>37</v>
      </c>
      <c r="E365" s="8" t="s">
        <v>736</v>
      </c>
      <c r="F365" s="8" t="str">
        <f>VLOOKUP(表1[[#This Row],[图书名称]],表3[],2,FALSE)</f>
        <v>BKC-005</v>
      </c>
      <c r="G365" s="17" t="s">
        <v>4</v>
      </c>
      <c r="H365" s="18">
        <v>13</v>
      </c>
    </row>
    <row r="366" spans="1:8" x14ac:dyDescent="0.15">
      <c r="A366" s="15" t="s">
        <v>417</v>
      </c>
      <c r="B366" s="16">
        <v>41290</v>
      </c>
      <c r="C366" s="18">
        <f>MONTH($B$3:$B$678)</f>
        <v>1</v>
      </c>
      <c r="D366" s="17" t="s">
        <v>37</v>
      </c>
      <c r="E366" s="8" t="s">
        <v>734</v>
      </c>
      <c r="F366" s="8" t="str">
        <f>VLOOKUP(表1[[#This Row],[图书名称]],表3[],2,FALSE)</f>
        <v>BKC-004</v>
      </c>
      <c r="G366" s="17" t="s">
        <v>9</v>
      </c>
      <c r="H366" s="18">
        <v>2</v>
      </c>
    </row>
    <row r="367" spans="1:8" x14ac:dyDescent="0.15">
      <c r="A367" s="15" t="s">
        <v>418</v>
      </c>
      <c r="B367" s="16">
        <v>41290</v>
      </c>
      <c r="C367" s="18">
        <f>MONTH($B$3:$B$678)</f>
        <v>1</v>
      </c>
      <c r="D367" s="17" t="s">
        <v>37</v>
      </c>
      <c r="E367" s="8" t="s">
        <v>734</v>
      </c>
      <c r="F367" s="8" t="str">
        <f>VLOOKUP(表1[[#This Row],[图书名称]],表3[],2,FALSE)</f>
        <v>BKC-004</v>
      </c>
      <c r="G367" s="17" t="s">
        <v>24</v>
      </c>
      <c r="H367" s="18">
        <v>48</v>
      </c>
    </row>
    <row r="368" spans="1:8" x14ac:dyDescent="0.15">
      <c r="A368" s="15" t="s">
        <v>419</v>
      </c>
      <c r="B368" s="16">
        <v>41291</v>
      </c>
      <c r="C368" s="18">
        <f>MONTH($B$3:$B$678)</f>
        <v>1</v>
      </c>
      <c r="D368" s="17" t="s">
        <v>37</v>
      </c>
      <c r="E368" s="8" t="s">
        <v>733</v>
      </c>
      <c r="F368" s="8" t="str">
        <f>VLOOKUP(表1[[#This Row],[图书名称]],表3[],2,FALSE)</f>
        <v>BKC-002</v>
      </c>
      <c r="G368" s="17" t="s">
        <v>3</v>
      </c>
      <c r="H368" s="18">
        <v>30</v>
      </c>
    </row>
    <row r="369" spans="1:8" x14ac:dyDescent="0.15">
      <c r="A369" s="15" t="s">
        <v>420</v>
      </c>
      <c r="B369" s="16">
        <v>41292</v>
      </c>
      <c r="C369" s="18">
        <f>MONTH($B$3:$B$678)</f>
        <v>1</v>
      </c>
      <c r="D369" s="17" t="s">
        <v>36</v>
      </c>
      <c r="E369" s="8" t="s">
        <v>55</v>
      </c>
      <c r="F369" s="8" t="str">
        <f>VLOOKUP(表1[[#This Row],[图书名称]],表3[],2,FALSE)</f>
        <v>BKC-001</v>
      </c>
      <c r="G369" s="17" t="s">
        <v>22</v>
      </c>
      <c r="H369" s="18">
        <v>36</v>
      </c>
    </row>
    <row r="370" spans="1:8" x14ac:dyDescent="0.15">
      <c r="A370" s="15" t="s">
        <v>421</v>
      </c>
      <c r="B370" s="16">
        <v>41293</v>
      </c>
      <c r="C370" s="18">
        <f>MONTH($B$3:$B$678)</f>
        <v>1</v>
      </c>
      <c r="D370" s="17" t="s">
        <v>37</v>
      </c>
      <c r="E370" s="8" t="s">
        <v>735</v>
      </c>
      <c r="F370" s="8" t="str">
        <f>VLOOKUP(表1[[#This Row],[图书名称]],表3[],2,FALSE)</f>
        <v>BKC-006</v>
      </c>
      <c r="G370" s="17" t="s">
        <v>12</v>
      </c>
      <c r="H370" s="18">
        <v>10</v>
      </c>
    </row>
    <row r="371" spans="1:8" x14ac:dyDescent="0.15">
      <c r="A371" s="15" t="s">
        <v>422</v>
      </c>
      <c r="B371" s="16">
        <v>41296</v>
      </c>
      <c r="C371" s="18">
        <f>MONTH($B$3:$B$678)</f>
        <v>1</v>
      </c>
      <c r="D371" s="17" t="s">
        <v>36</v>
      </c>
      <c r="E371" s="8" t="s">
        <v>53</v>
      </c>
      <c r="F371" s="8" t="str">
        <f>VLOOKUP(表1[[#This Row],[图书名称]],表3[],2,FALSE)</f>
        <v>BKS-001</v>
      </c>
      <c r="G371" s="17" t="s">
        <v>2</v>
      </c>
      <c r="H371" s="18">
        <v>49</v>
      </c>
    </row>
    <row r="372" spans="1:8" x14ac:dyDescent="0.15">
      <c r="A372" s="15" t="s">
        <v>423</v>
      </c>
      <c r="B372" s="16">
        <v>41297</v>
      </c>
      <c r="C372" s="18">
        <f>MONTH($B$3:$B$678)</f>
        <v>1</v>
      </c>
      <c r="D372" s="17" t="s">
        <v>36</v>
      </c>
      <c r="E372" s="8" t="s">
        <v>53</v>
      </c>
      <c r="F372" s="8" t="str">
        <f>VLOOKUP(表1[[#This Row],[图书名称]],表3[],2,FALSE)</f>
        <v>BKS-001</v>
      </c>
      <c r="G372" s="17" t="s">
        <v>14</v>
      </c>
      <c r="H372" s="18">
        <v>14</v>
      </c>
    </row>
    <row r="373" spans="1:8" x14ac:dyDescent="0.15">
      <c r="A373" s="15" t="s">
        <v>424</v>
      </c>
      <c r="B373" s="16">
        <v>41298</v>
      </c>
      <c r="C373" s="18">
        <f>MONTH($B$3:$B$678)</f>
        <v>1</v>
      </c>
      <c r="D373" s="17" t="s">
        <v>38</v>
      </c>
      <c r="E373" s="8" t="s">
        <v>736</v>
      </c>
      <c r="F373" s="8" t="str">
        <f>VLOOKUP(表1[[#This Row],[图书名称]],表3[],2,FALSE)</f>
        <v>BKC-005</v>
      </c>
      <c r="G373" s="17" t="s">
        <v>8</v>
      </c>
      <c r="H373" s="18">
        <v>35</v>
      </c>
    </row>
    <row r="374" spans="1:8" x14ac:dyDescent="0.15">
      <c r="A374" s="15" t="s">
        <v>425</v>
      </c>
      <c r="B374" s="16">
        <v>41298</v>
      </c>
      <c r="C374" s="18">
        <f>MONTH($B$3:$B$678)</f>
        <v>1</v>
      </c>
      <c r="D374" s="17" t="s">
        <v>37</v>
      </c>
      <c r="E374" s="8" t="s">
        <v>735</v>
      </c>
      <c r="F374" s="8" t="str">
        <f>VLOOKUP(表1[[#This Row],[图书名称]],表3[],2,FALSE)</f>
        <v>BKC-006</v>
      </c>
      <c r="G374" s="17" t="s">
        <v>4</v>
      </c>
      <c r="H374" s="18">
        <v>32</v>
      </c>
    </row>
    <row r="375" spans="1:8" x14ac:dyDescent="0.15">
      <c r="A375" s="15" t="s">
        <v>426</v>
      </c>
      <c r="B375" s="16">
        <v>41299</v>
      </c>
      <c r="C375" s="18">
        <f>MONTH($B$3:$B$678)</f>
        <v>1</v>
      </c>
      <c r="D375" s="17" t="s">
        <v>37</v>
      </c>
      <c r="E375" s="8" t="s">
        <v>54</v>
      </c>
      <c r="F375" s="8" t="str">
        <f>VLOOKUP(表1[[#This Row],[图书名称]],表3[],2,FALSE)</f>
        <v>BKS-002</v>
      </c>
      <c r="G375" s="17" t="s">
        <v>24</v>
      </c>
      <c r="H375" s="18">
        <v>25</v>
      </c>
    </row>
    <row r="376" spans="1:8" x14ac:dyDescent="0.15">
      <c r="A376" s="15" t="s">
        <v>427</v>
      </c>
      <c r="B376" s="16">
        <v>41300</v>
      </c>
      <c r="C376" s="18">
        <f>MONTH($B$3:$B$678)</f>
        <v>1</v>
      </c>
      <c r="D376" s="17" t="s">
        <v>38</v>
      </c>
      <c r="E376" s="8" t="s">
        <v>55</v>
      </c>
      <c r="F376" s="8" t="str">
        <f>VLOOKUP(表1[[#This Row],[图书名称]],表3[],2,FALSE)</f>
        <v>BKC-001</v>
      </c>
      <c r="G376" s="17" t="s">
        <v>16</v>
      </c>
      <c r="H376" s="18">
        <v>5</v>
      </c>
    </row>
    <row r="377" spans="1:8" x14ac:dyDescent="0.15">
      <c r="A377" s="15" t="s">
        <v>428</v>
      </c>
      <c r="B377" s="16">
        <v>41300</v>
      </c>
      <c r="C377" s="18">
        <f>MONTH($B$3:$B$678)</f>
        <v>1</v>
      </c>
      <c r="D377" s="17" t="s">
        <v>37</v>
      </c>
      <c r="E377" s="8" t="s">
        <v>736</v>
      </c>
      <c r="F377" s="8" t="str">
        <f>VLOOKUP(表1[[#This Row],[图书名称]],表3[],2,FALSE)</f>
        <v>BKC-005</v>
      </c>
      <c r="G377" s="17" t="s">
        <v>3</v>
      </c>
      <c r="H377" s="18">
        <v>40</v>
      </c>
    </row>
    <row r="378" spans="1:8" x14ac:dyDescent="0.15">
      <c r="A378" s="15" t="s">
        <v>429</v>
      </c>
      <c r="B378" s="16">
        <v>41303</v>
      </c>
      <c r="C378" s="18">
        <f>MONTH($B$3:$B$678)</f>
        <v>1</v>
      </c>
      <c r="D378" s="17" t="s">
        <v>37</v>
      </c>
      <c r="E378" s="8" t="s">
        <v>733</v>
      </c>
      <c r="F378" s="8" t="str">
        <f>VLOOKUP(表1[[#This Row],[图书名称]],表3[],2,FALSE)</f>
        <v>BKC-002</v>
      </c>
      <c r="G378" s="17" t="s">
        <v>5</v>
      </c>
      <c r="H378" s="18">
        <v>31</v>
      </c>
    </row>
    <row r="379" spans="1:8" x14ac:dyDescent="0.15">
      <c r="A379" s="15" t="s">
        <v>430</v>
      </c>
      <c r="B379" s="16">
        <v>41304</v>
      </c>
      <c r="C379" s="18">
        <f>MONTH($B$3:$B$678)</f>
        <v>1</v>
      </c>
      <c r="D379" s="17" t="s">
        <v>37</v>
      </c>
      <c r="E379" s="8" t="s">
        <v>52</v>
      </c>
      <c r="F379" s="8" t="str">
        <f>VLOOKUP(表1[[#This Row],[图书名称]],表3[],2,FALSE)</f>
        <v>BKC-003</v>
      </c>
      <c r="G379" s="17" t="s">
        <v>18</v>
      </c>
      <c r="H379" s="18">
        <v>16</v>
      </c>
    </row>
    <row r="380" spans="1:8" x14ac:dyDescent="0.15">
      <c r="A380" s="15" t="s">
        <v>431</v>
      </c>
      <c r="B380" s="16">
        <v>41305</v>
      </c>
      <c r="C380" s="18">
        <f>MONTH($B$3:$B$678)</f>
        <v>1</v>
      </c>
      <c r="D380" s="17" t="s">
        <v>37</v>
      </c>
      <c r="E380" s="8" t="s">
        <v>54</v>
      </c>
      <c r="F380" s="8" t="str">
        <f>VLOOKUP(表1[[#This Row],[图书名称]],表3[],2,FALSE)</f>
        <v>BKS-002</v>
      </c>
      <c r="G380" s="17" t="s">
        <v>19</v>
      </c>
      <c r="H380" s="18">
        <v>19</v>
      </c>
    </row>
    <row r="381" spans="1:8" x14ac:dyDescent="0.15">
      <c r="A381" s="15" t="s">
        <v>432</v>
      </c>
      <c r="B381" s="16">
        <v>41305</v>
      </c>
      <c r="C381" s="18">
        <f>MONTH($B$3:$B$678)</f>
        <v>1</v>
      </c>
      <c r="D381" s="17" t="s">
        <v>38</v>
      </c>
      <c r="E381" s="8" t="s">
        <v>733</v>
      </c>
      <c r="F381" s="8" t="str">
        <f>VLOOKUP(表1[[#This Row],[图书名称]],表3[],2,FALSE)</f>
        <v>BKC-002</v>
      </c>
      <c r="G381" s="17" t="s">
        <v>29</v>
      </c>
      <c r="H381" s="18">
        <v>15</v>
      </c>
    </row>
    <row r="382" spans="1:8" x14ac:dyDescent="0.15">
      <c r="A382" s="15" t="s">
        <v>433</v>
      </c>
      <c r="B382" s="16">
        <v>41306</v>
      </c>
      <c r="C382" s="18">
        <f>MONTH($B$3:$B$678)</f>
        <v>2</v>
      </c>
      <c r="D382" s="17" t="s">
        <v>36</v>
      </c>
      <c r="E382" s="8" t="s">
        <v>53</v>
      </c>
      <c r="F382" s="8" t="str">
        <f>VLOOKUP(表1[[#This Row],[图书名称]],表3[],2,FALSE)</f>
        <v>BKS-001</v>
      </c>
      <c r="G382" s="17" t="s">
        <v>1</v>
      </c>
      <c r="H382" s="18">
        <v>11</v>
      </c>
    </row>
    <row r="383" spans="1:8" x14ac:dyDescent="0.15">
      <c r="A383" s="15" t="s">
        <v>434</v>
      </c>
      <c r="B383" s="16">
        <v>41306</v>
      </c>
      <c r="C383" s="18">
        <f>MONTH($B$3:$B$678)</f>
        <v>2</v>
      </c>
      <c r="D383" s="17" t="s">
        <v>38</v>
      </c>
      <c r="E383" s="8" t="s">
        <v>733</v>
      </c>
      <c r="F383" s="8" t="str">
        <f>VLOOKUP(表1[[#This Row],[图书名称]],表3[],2,FALSE)</f>
        <v>BKC-002</v>
      </c>
      <c r="G383" s="17" t="s">
        <v>16</v>
      </c>
      <c r="H383" s="18">
        <v>41</v>
      </c>
    </row>
    <row r="384" spans="1:8" x14ac:dyDescent="0.15">
      <c r="A384" s="15" t="s">
        <v>435</v>
      </c>
      <c r="B384" s="16">
        <v>41307</v>
      </c>
      <c r="C384" s="18">
        <f>MONTH($B$3:$B$678)</f>
        <v>2</v>
      </c>
      <c r="D384" s="17" t="s">
        <v>36</v>
      </c>
      <c r="E384" s="8" t="s">
        <v>734</v>
      </c>
      <c r="F384" s="8" t="str">
        <f>VLOOKUP(表1[[#This Row],[图书名称]],表3[],2,FALSE)</f>
        <v>BKC-004</v>
      </c>
      <c r="G384" s="17" t="s">
        <v>20</v>
      </c>
      <c r="H384" s="18">
        <v>12</v>
      </c>
    </row>
    <row r="385" spans="1:8" x14ac:dyDescent="0.15">
      <c r="A385" s="15" t="s">
        <v>436</v>
      </c>
      <c r="B385" s="16">
        <v>41310</v>
      </c>
      <c r="C385" s="18">
        <f>MONTH($B$3:$B$678)</f>
        <v>2</v>
      </c>
      <c r="D385" s="17" t="s">
        <v>37</v>
      </c>
      <c r="E385" s="8" t="s">
        <v>54</v>
      </c>
      <c r="F385" s="8" t="str">
        <f>VLOOKUP(表1[[#This Row],[图书名称]],表3[],2,FALSE)</f>
        <v>BKS-002</v>
      </c>
      <c r="G385" s="17" t="s">
        <v>25</v>
      </c>
      <c r="H385" s="18">
        <v>25</v>
      </c>
    </row>
    <row r="386" spans="1:8" x14ac:dyDescent="0.15">
      <c r="A386" s="15" t="s">
        <v>437</v>
      </c>
      <c r="B386" s="16">
        <v>41311</v>
      </c>
      <c r="C386" s="18">
        <f>MONTH($B$3:$B$678)</f>
        <v>2</v>
      </c>
      <c r="D386" s="17" t="s">
        <v>37</v>
      </c>
      <c r="E386" s="8" t="s">
        <v>733</v>
      </c>
      <c r="F386" s="8" t="str">
        <f>VLOOKUP(表1[[#This Row],[图书名称]],表3[],2,FALSE)</f>
        <v>BKC-002</v>
      </c>
      <c r="G386" s="17" t="s">
        <v>23</v>
      </c>
      <c r="H386" s="18">
        <v>39</v>
      </c>
    </row>
    <row r="387" spans="1:8" x14ac:dyDescent="0.15">
      <c r="A387" s="15" t="s">
        <v>438</v>
      </c>
      <c r="B387" s="16">
        <v>41312</v>
      </c>
      <c r="C387" s="18">
        <f>MONTH($B$3:$B$678)</f>
        <v>2</v>
      </c>
      <c r="D387" s="17" t="s">
        <v>37</v>
      </c>
      <c r="E387" s="8" t="s">
        <v>735</v>
      </c>
      <c r="F387" s="8" t="str">
        <f>VLOOKUP(表1[[#This Row],[图书名称]],表3[],2,FALSE)</f>
        <v>BKC-006</v>
      </c>
      <c r="G387" s="17" t="s">
        <v>5</v>
      </c>
      <c r="H387" s="18">
        <v>45</v>
      </c>
    </row>
    <row r="388" spans="1:8" x14ac:dyDescent="0.15">
      <c r="A388" s="15" t="s">
        <v>439</v>
      </c>
      <c r="B388" s="16">
        <v>41313</v>
      </c>
      <c r="C388" s="18">
        <f>MONTH($B$3:$B$678)</f>
        <v>2</v>
      </c>
      <c r="D388" s="17" t="s">
        <v>36</v>
      </c>
      <c r="E388" s="8" t="s">
        <v>733</v>
      </c>
      <c r="F388" s="8" t="str">
        <f>VLOOKUP(表1[[#This Row],[图书名称]],表3[],2,FALSE)</f>
        <v>BKC-002</v>
      </c>
      <c r="G388" s="17" t="s">
        <v>11</v>
      </c>
      <c r="H388" s="18">
        <v>30</v>
      </c>
    </row>
    <row r="389" spans="1:8" x14ac:dyDescent="0.15">
      <c r="A389" s="15" t="s">
        <v>440</v>
      </c>
      <c r="B389" s="16">
        <v>41314</v>
      </c>
      <c r="C389" s="18">
        <f>MONTH($B$3:$B$678)</f>
        <v>2</v>
      </c>
      <c r="D389" s="17" t="s">
        <v>37</v>
      </c>
      <c r="E389" s="8" t="s">
        <v>733</v>
      </c>
      <c r="F389" s="8" t="str">
        <f>VLOOKUP(表1[[#This Row],[图书名称]],表3[],2,FALSE)</f>
        <v>BKC-002</v>
      </c>
      <c r="G389" s="17" t="s">
        <v>9</v>
      </c>
      <c r="H389" s="18">
        <v>11</v>
      </c>
    </row>
    <row r="390" spans="1:8" x14ac:dyDescent="0.15">
      <c r="A390" s="15" t="s">
        <v>441</v>
      </c>
      <c r="B390" s="16">
        <v>41315</v>
      </c>
      <c r="C390" s="18">
        <f>MONTH($B$3:$B$678)</f>
        <v>2</v>
      </c>
      <c r="D390" s="17" t="s">
        <v>38</v>
      </c>
      <c r="E390" s="8" t="s">
        <v>736</v>
      </c>
      <c r="F390" s="8" t="str">
        <f>VLOOKUP(表1[[#This Row],[图书名称]],表3[],2,FALSE)</f>
        <v>BKC-005</v>
      </c>
      <c r="G390" s="17" t="s">
        <v>13</v>
      </c>
      <c r="H390" s="18">
        <v>39</v>
      </c>
    </row>
    <row r="391" spans="1:8" x14ac:dyDescent="0.15">
      <c r="A391" s="15" t="s">
        <v>442</v>
      </c>
      <c r="B391" s="16">
        <v>41317</v>
      </c>
      <c r="C391" s="18">
        <f>MONTH($B$3:$B$678)</f>
        <v>2</v>
      </c>
      <c r="D391" s="17" t="s">
        <v>37</v>
      </c>
      <c r="E391" s="8" t="s">
        <v>734</v>
      </c>
      <c r="F391" s="8" t="str">
        <f>VLOOKUP(表1[[#This Row],[图书名称]],表3[],2,FALSE)</f>
        <v>BKC-004</v>
      </c>
      <c r="G391" s="17" t="s">
        <v>19</v>
      </c>
      <c r="H391" s="18">
        <v>25</v>
      </c>
    </row>
    <row r="392" spans="1:8" x14ac:dyDescent="0.15">
      <c r="A392" s="15" t="s">
        <v>443</v>
      </c>
      <c r="B392" s="16">
        <v>41318</v>
      </c>
      <c r="C392" s="18">
        <f>MONTH($B$3:$B$678)</f>
        <v>2</v>
      </c>
      <c r="D392" s="17" t="s">
        <v>38</v>
      </c>
      <c r="E392" s="8" t="s">
        <v>733</v>
      </c>
      <c r="F392" s="8" t="str">
        <f>VLOOKUP(表1[[#This Row],[图书名称]],表3[],2,FALSE)</f>
        <v>BKC-002</v>
      </c>
      <c r="G392" s="17" t="s">
        <v>30</v>
      </c>
      <c r="H392" s="18">
        <v>12</v>
      </c>
    </row>
    <row r="393" spans="1:8" x14ac:dyDescent="0.15">
      <c r="A393" s="15" t="s">
        <v>444</v>
      </c>
      <c r="B393" s="16">
        <v>41319</v>
      </c>
      <c r="C393" s="18">
        <f>MONTH($B$3:$B$678)</f>
        <v>2</v>
      </c>
      <c r="D393" s="17" t="s">
        <v>37</v>
      </c>
      <c r="E393" s="8" t="s">
        <v>734</v>
      </c>
      <c r="F393" s="8" t="str">
        <f>VLOOKUP(表1[[#This Row],[图书名称]],表3[],2,FALSE)</f>
        <v>BKC-004</v>
      </c>
      <c r="G393" s="17" t="s">
        <v>5</v>
      </c>
      <c r="H393" s="18">
        <v>4</v>
      </c>
    </row>
    <row r="394" spans="1:8" x14ac:dyDescent="0.15">
      <c r="A394" s="15" t="s">
        <v>445</v>
      </c>
      <c r="B394" s="16">
        <v>41319</v>
      </c>
      <c r="C394" s="18">
        <f>MONTH($B$3:$B$678)</f>
        <v>2</v>
      </c>
      <c r="D394" s="17" t="s">
        <v>36</v>
      </c>
      <c r="E394" s="8" t="s">
        <v>735</v>
      </c>
      <c r="F394" s="8" t="str">
        <f>VLOOKUP(表1[[#This Row],[图书名称]],表3[],2,FALSE)</f>
        <v>BKC-006</v>
      </c>
      <c r="G394" s="17" t="s">
        <v>22</v>
      </c>
      <c r="H394" s="18">
        <v>16</v>
      </c>
    </row>
    <row r="395" spans="1:8" x14ac:dyDescent="0.15">
      <c r="A395" s="15" t="s">
        <v>446</v>
      </c>
      <c r="B395" s="16">
        <v>41320</v>
      </c>
      <c r="C395" s="18">
        <f>MONTH($B$3:$B$678)</f>
        <v>2</v>
      </c>
      <c r="D395" s="17" t="s">
        <v>37</v>
      </c>
      <c r="E395" s="8" t="s">
        <v>53</v>
      </c>
      <c r="F395" s="8" t="str">
        <f>VLOOKUP(表1[[#This Row],[图书名称]],表3[],2,FALSE)</f>
        <v>BKS-001</v>
      </c>
      <c r="G395" s="17" t="s">
        <v>23</v>
      </c>
      <c r="H395" s="18">
        <v>4</v>
      </c>
    </row>
    <row r="396" spans="1:8" x14ac:dyDescent="0.15">
      <c r="A396" s="15" t="s">
        <v>447</v>
      </c>
      <c r="B396" s="16">
        <v>41320</v>
      </c>
      <c r="C396" s="18">
        <f>MONTH($B$3:$B$678)</f>
        <v>2</v>
      </c>
      <c r="D396" s="17" t="s">
        <v>37</v>
      </c>
      <c r="E396" s="8" t="s">
        <v>735</v>
      </c>
      <c r="F396" s="8" t="str">
        <f>VLOOKUP(表1[[#This Row],[图书名称]],表3[],2,FALSE)</f>
        <v>BKC-006</v>
      </c>
      <c r="G396" s="17" t="s">
        <v>24</v>
      </c>
      <c r="H396" s="18">
        <v>47</v>
      </c>
    </row>
    <row r="397" spans="1:8" x14ac:dyDescent="0.15">
      <c r="A397" s="15" t="s">
        <v>448</v>
      </c>
      <c r="B397" s="16">
        <v>41321</v>
      </c>
      <c r="C397" s="18">
        <f>MONTH($B$3:$B$678)</f>
        <v>2</v>
      </c>
      <c r="D397" s="17" t="s">
        <v>37</v>
      </c>
      <c r="E397" s="8" t="s">
        <v>54</v>
      </c>
      <c r="F397" s="8" t="str">
        <f>VLOOKUP(表1[[#This Row],[图书名称]],表3[],2,FALSE)</f>
        <v>BKS-002</v>
      </c>
      <c r="G397" s="17" t="s">
        <v>3</v>
      </c>
      <c r="H397" s="18">
        <v>19</v>
      </c>
    </row>
    <row r="398" spans="1:8" x14ac:dyDescent="0.15">
      <c r="A398" s="15" t="s">
        <v>449</v>
      </c>
      <c r="B398" s="16">
        <v>41324</v>
      </c>
      <c r="C398" s="18">
        <f>MONTH($B$3:$B$678)</f>
        <v>2</v>
      </c>
      <c r="D398" s="17" t="s">
        <v>37</v>
      </c>
      <c r="E398" s="8" t="s">
        <v>736</v>
      </c>
      <c r="F398" s="8" t="str">
        <f>VLOOKUP(表1[[#This Row],[图书名称]],表3[],2,FALSE)</f>
        <v>BKC-005</v>
      </c>
      <c r="G398" s="17" t="s">
        <v>5</v>
      </c>
      <c r="H398" s="18">
        <v>1</v>
      </c>
    </row>
    <row r="399" spans="1:8" x14ac:dyDescent="0.15">
      <c r="A399" s="15" t="s">
        <v>450</v>
      </c>
      <c r="B399" s="16">
        <v>41325</v>
      </c>
      <c r="C399" s="18">
        <f>MONTH($B$3:$B$678)</f>
        <v>2</v>
      </c>
      <c r="D399" s="17" t="s">
        <v>37</v>
      </c>
      <c r="E399" s="8" t="s">
        <v>52</v>
      </c>
      <c r="F399" s="8" t="str">
        <f>VLOOKUP(表1[[#This Row],[图书名称]],表3[],2,FALSE)</f>
        <v>BKC-003</v>
      </c>
      <c r="G399" s="17" t="s">
        <v>4</v>
      </c>
      <c r="H399" s="18">
        <v>46</v>
      </c>
    </row>
    <row r="400" spans="1:8" x14ac:dyDescent="0.15">
      <c r="A400" s="15" t="s">
        <v>451</v>
      </c>
      <c r="B400" s="16">
        <v>41325</v>
      </c>
      <c r="C400" s="18">
        <f>MONTH($B$3:$B$678)</f>
        <v>2</v>
      </c>
      <c r="D400" s="17" t="s">
        <v>37</v>
      </c>
      <c r="E400" s="8" t="s">
        <v>734</v>
      </c>
      <c r="F400" s="8" t="str">
        <f>VLOOKUP(表1[[#This Row],[图书名称]],表3[],2,FALSE)</f>
        <v>BKC-004</v>
      </c>
      <c r="G400" s="17" t="s">
        <v>12</v>
      </c>
      <c r="H400" s="18">
        <v>41</v>
      </c>
    </row>
    <row r="401" spans="1:8" x14ac:dyDescent="0.15">
      <c r="A401" s="15" t="s">
        <v>452</v>
      </c>
      <c r="B401" s="16">
        <v>41327</v>
      </c>
      <c r="C401" s="18">
        <f>MONTH($B$3:$B$678)</f>
        <v>2</v>
      </c>
      <c r="D401" s="17" t="s">
        <v>36</v>
      </c>
      <c r="E401" s="8" t="s">
        <v>54</v>
      </c>
      <c r="F401" s="8" t="str">
        <f>VLOOKUP(表1[[#This Row],[图书名称]],表3[],2,FALSE)</f>
        <v>BKS-002</v>
      </c>
      <c r="G401" s="17" t="s">
        <v>26</v>
      </c>
      <c r="H401" s="18">
        <v>30</v>
      </c>
    </row>
    <row r="402" spans="1:8" x14ac:dyDescent="0.15">
      <c r="A402" s="15" t="s">
        <v>453</v>
      </c>
      <c r="B402" s="16">
        <v>41327</v>
      </c>
      <c r="C402" s="18">
        <f>MONTH($B$3:$B$678)</f>
        <v>2</v>
      </c>
      <c r="D402" s="17" t="s">
        <v>37</v>
      </c>
      <c r="E402" s="8" t="s">
        <v>52</v>
      </c>
      <c r="F402" s="8" t="str">
        <f>VLOOKUP(表1[[#This Row],[图书名称]],表3[],2,FALSE)</f>
        <v>BKC-003</v>
      </c>
      <c r="G402" s="17" t="s">
        <v>19</v>
      </c>
      <c r="H402" s="18">
        <v>41</v>
      </c>
    </row>
    <row r="403" spans="1:8" x14ac:dyDescent="0.15">
      <c r="A403" s="15" t="s">
        <v>454</v>
      </c>
      <c r="B403" s="16">
        <v>41328</v>
      </c>
      <c r="C403" s="18">
        <f>MONTH($B$3:$B$678)</f>
        <v>2</v>
      </c>
      <c r="D403" s="17" t="s">
        <v>38</v>
      </c>
      <c r="E403" s="8" t="s">
        <v>53</v>
      </c>
      <c r="F403" s="8" t="str">
        <f>VLOOKUP(表1[[#This Row],[图书名称]],表3[],2,FALSE)</f>
        <v>BKS-001</v>
      </c>
      <c r="G403" s="17" t="s">
        <v>27</v>
      </c>
      <c r="H403" s="18">
        <v>39</v>
      </c>
    </row>
    <row r="404" spans="1:8" x14ac:dyDescent="0.15">
      <c r="A404" s="15" t="s">
        <v>455</v>
      </c>
      <c r="B404" s="16">
        <v>41332</v>
      </c>
      <c r="C404" s="18">
        <f>MONTH($B$3:$B$678)</f>
        <v>2</v>
      </c>
      <c r="D404" s="17" t="s">
        <v>36</v>
      </c>
      <c r="E404" s="8" t="s">
        <v>55</v>
      </c>
      <c r="F404" s="8" t="str">
        <f>VLOOKUP(表1[[#This Row],[图书名称]],表3[],2,FALSE)</f>
        <v>BKC-001</v>
      </c>
      <c r="G404" s="17" t="s">
        <v>14</v>
      </c>
      <c r="H404" s="18">
        <v>3</v>
      </c>
    </row>
    <row r="405" spans="1:8" x14ac:dyDescent="0.15">
      <c r="A405" s="15" t="s">
        <v>456</v>
      </c>
      <c r="B405" s="16">
        <v>41332</v>
      </c>
      <c r="C405" s="18">
        <f>MONTH($B$3:$B$678)</f>
        <v>2</v>
      </c>
      <c r="D405" s="17" t="s">
        <v>37</v>
      </c>
      <c r="E405" s="8" t="s">
        <v>52</v>
      </c>
      <c r="F405" s="8" t="str">
        <f>VLOOKUP(表1[[#This Row],[图书名称]],表3[],2,FALSE)</f>
        <v>BKC-003</v>
      </c>
      <c r="G405" s="17" t="s">
        <v>18</v>
      </c>
      <c r="H405" s="18">
        <v>29</v>
      </c>
    </row>
    <row r="406" spans="1:8" x14ac:dyDescent="0.15">
      <c r="A406" s="15" t="s">
        <v>457</v>
      </c>
      <c r="B406" s="16">
        <v>41334</v>
      </c>
      <c r="C406" s="18">
        <f>MONTH($B$3:$B$678)</f>
        <v>3</v>
      </c>
      <c r="D406" s="17" t="s">
        <v>38</v>
      </c>
      <c r="E406" s="8" t="s">
        <v>733</v>
      </c>
      <c r="F406" s="8" t="str">
        <f>VLOOKUP(表1[[#This Row],[图书名称]],表3[],2,FALSE)</f>
        <v>BKC-002</v>
      </c>
      <c r="G406" s="17" t="s">
        <v>15</v>
      </c>
      <c r="H406" s="18">
        <v>16</v>
      </c>
    </row>
    <row r="407" spans="1:8" x14ac:dyDescent="0.15">
      <c r="A407" s="15" t="s">
        <v>458</v>
      </c>
      <c r="B407" s="16">
        <v>41334</v>
      </c>
      <c r="C407" s="18">
        <f>MONTH($B$3:$B$678)</f>
        <v>3</v>
      </c>
      <c r="D407" s="17" t="s">
        <v>38</v>
      </c>
      <c r="E407" s="8" t="s">
        <v>733</v>
      </c>
      <c r="F407" s="8" t="str">
        <f>VLOOKUP(表1[[#This Row],[图书名称]],表3[],2,FALSE)</f>
        <v>BKC-002</v>
      </c>
      <c r="G407" s="17" t="s">
        <v>30</v>
      </c>
      <c r="H407" s="18">
        <v>33</v>
      </c>
    </row>
    <row r="408" spans="1:8" x14ac:dyDescent="0.15">
      <c r="A408" s="15" t="s">
        <v>459</v>
      </c>
      <c r="B408" s="16">
        <v>41335</v>
      </c>
      <c r="C408" s="18">
        <f>MONTH($B$3:$B$678)</f>
        <v>3</v>
      </c>
      <c r="D408" s="17" t="s">
        <v>38</v>
      </c>
      <c r="E408" s="8" t="s">
        <v>53</v>
      </c>
      <c r="F408" s="8" t="str">
        <f>VLOOKUP(表1[[#This Row],[图书名称]],表3[],2,FALSE)</f>
        <v>BKS-001</v>
      </c>
      <c r="G408" s="17" t="s">
        <v>6</v>
      </c>
      <c r="H408" s="18">
        <v>41</v>
      </c>
    </row>
    <row r="409" spans="1:8" x14ac:dyDescent="0.15">
      <c r="A409" s="15" t="s">
        <v>460</v>
      </c>
      <c r="B409" s="16">
        <v>41335</v>
      </c>
      <c r="C409" s="18">
        <f>MONTH($B$3:$B$678)</f>
        <v>3</v>
      </c>
      <c r="D409" s="17" t="s">
        <v>38</v>
      </c>
      <c r="E409" s="8" t="s">
        <v>735</v>
      </c>
      <c r="F409" s="8" t="str">
        <f>VLOOKUP(表1[[#This Row],[图书名称]],表3[],2,FALSE)</f>
        <v>BKC-006</v>
      </c>
      <c r="G409" s="17" t="s">
        <v>28</v>
      </c>
      <c r="H409" s="18">
        <v>38</v>
      </c>
    </row>
    <row r="410" spans="1:8" x14ac:dyDescent="0.15">
      <c r="A410" s="15" t="s">
        <v>461</v>
      </c>
      <c r="B410" s="16">
        <v>41335</v>
      </c>
      <c r="C410" s="18">
        <f>MONTH($B$3:$B$678)</f>
        <v>3</v>
      </c>
      <c r="D410" s="17" t="s">
        <v>36</v>
      </c>
      <c r="E410" s="8" t="s">
        <v>55</v>
      </c>
      <c r="F410" s="8" t="str">
        <f>VLOOKUP(表1[[#This Row],[图书名称]],表3[],2,FALSE)</f>
        <v>BKC-001</v>
      </c>
      <c r="G410" s="17" t="s">
        <v>2</v>
      </c>
      <c r="H410" s="18">
        <v>9</v>
      </c>
    </row>
    <row r="411" spans="1:8" x14ac:dyDescent="0.15">
      <c r="A411" s="15" t="s">
        <v>462</v>
      </c>
      <c r="B411" s="16">
        <v>41339</v>
      </c>
      <c r="C411" s="18">
        <f>MONTH($B$3:$B$678)</f>
        <v>3</v>
      </c>
      <c r="D411" s="17" t="s">
        <v>36</v>
      </c>
      <c r="E411" s="8" t="s">
        <v>53</v>
      </c>
      <c r="F411" s="8" t="str">
        <f>VLOOKUP(表1[[#This Row],[图书名称]],表3[],2,FALSE)</f>
        <v>BKS-001</v>
      </c>
      <c r="G411" s="17" t="s">
        <v>1</v>
      </c>
      <c r="H411" s="18">
        <v>5</v>
      </c>
    </row>
    <row r="412" spans="1:8" x14ac:dyDescent="0.15">
      <c r="A412" s="15" t="s">
        <v>463</v>
      </c>
      <c r="B412" s="16">
        <v>41340</v>
      </c>
      <c r="C412" s="18">
        <f>MONTH($B$3:$B$678)</f>
        <v>3</v>
      </c>
      <c r="D412" s="17" t="s">
        <v>37</v>
      </c>
      <c r="E412" s="8" t="s">
        <v>736</v>
      </c>
      <c r="F412" s="8" t="str">
        <f>VLOOKUP(表1[[#This Row],[图书名称]],表3[],2,FALSE)</f>
        <v>BKC-005</v>
      </c>
      <c r="G412" s="17" t="s">
        <v>18</v>
      </c>
      <c r="H412" s="18">
        <v>9</v>
      </c>
    </row>
    <row r="413" spans="1:8" x14ac:dyDescent="0.15">
      <c r="A413" s="15" t="s">
        <v>464</v>
      </c>
      <c r="B413" s="16">
        <v>41341</v>
      </c>
      <c r="C413" s="18">
        <f>MONTH($B$3:$B$678)</f>
        <v>3</v>
      </c>
      <c r="D413" s="17" t="s">
        <v>37</v>
      </c>
      <c r="E413" s="8" t="s">
        <v>735</v>
      </c>
      <c r="F413" s="8" t="str">
        <f>VLOOKUP(表1[[#This Row],[图书名称]],表3[],2,FALSE)</f>
        <v>BKC-006</v>
      </c>
      <c r="G413" s="17" t="s">
        <v>24</v>
      </c>
      <c r="H413" s="18">
        <v>49</v>
      </c>
    </row>
    <row r="414" spans="1:8" x14ac:dyDescent="0.15">
      <c r="A414" s="15" t="s">
        <v>465</v>
      </c>
      <c r="B414" s="16">
        <v>41342</v>
      </c>
      <c r="C414" s="18">
        <f>MONTH($B$3:$B$678)</f>
        <v>3</v>
      </c>
      <c r="D414" s="17" t="s">
        <v>37</v>
      </c>
      <c r="E414" s="8" t="s">
        <v>733</v>
      </c>
      <c r="F414" s="8" t="str">
        <f>VLOOKUP(表1[[#This Row],[图书名称]],表3[],2,FALSE)</f>
        <v>BKC-002</v>
      </c>
      <c r="G414" s="17" t="s">
        <v>3</v>
      </c>
      <c r="H414" s="18">
        <v>45</v>
      </c>
    </row>
    <row r="415" spans="1:8" x14ac:dyDescent="0.15">
      <c r="A415" s="15" t="s">
        <v>466</v>
      </c>
      <c r="B415" s="16">
        <v>41343</v>
      </c>
      <c r="C415" s="18">
        <f>MONTH($B$3:$B$678)</f>
        <v>3</v>
      </c>
      <c r="D415" s="17" t="s">
        <v>36</v>
      </c>
      <c r="E415" s="8" t="s">
        <v>734</v>
      </c>
      <c r="F415" s="8" t="str">
        <f>VLOOKUP(表1[[#This Row],[图书名称]],表3[],2,FALSE)</f>
        <v>BKC-004</v>
      </c>
      <c r="G415" s="17" t="s">
        <v>2</v>
      </c>
      <c r="H415" s="18">
        <v>16</v>
      </c>
    </row>
    <row r="416" spans="1:8" x14ac:dyDescent="0.15">
      <c r="A416" s="15" t="s">
        <v>467</v>
      </c>
      <c r="B416" s="16">
        <v>41345</v>
      </c>
      <c r="C416" s="18">
        <f>MONTH($B$3:$B$678)</f>
        <v>3</v>
      </c>
      <c r="D416" s="17" t="s">
        <v>37</v>
      </c>
      <c r="E416" s="8" t="s">
        <v>52</v>
      </c>
      <c r="F416" s="8" t="str">
        <f>VLOOKUP(表1[[#This Row],[图书名称]],表3[],2,FALSE)</f>
        <v>BKC-003</v>
      </c>
      <c r="G416" s="17" t="s">
        <v>23</v>
      </c>
      <c r="H416" s="18">
        <v>12</v>
      </c>
    </row>
    <row r="417" spans="1:8" x14ac:dyDescent="0.15">
      <c r="A417" s="15" t="s">
        <v>468</v>
      </c>
      <c r="B417" s="16">
        <v>41346</v>
      </c>
      <c r="C417" s="18">
        <f>MONTH($B$3:$B$678)</f>
        <v>3</v>
      </c>
      <c r="D417" s="17" t="s">
        <v>38</v>
      </c>
      <c r="E417" s="8" t="s">
        <v>733</v>
      </c>
      <c r="F417" s="8" t="str">
        <f>VLOOKUP(表1[[#This Row],[图书名称]],表3[],2,FALSE)</f>
        <v>BKC-002</v>
      </c>
      <c r="G417" s="17" t="s">
        <v>27</v>
      </c>
      <c r="H417" s="18">
        <v>34</v>
      </c>
    </row>
    <row r="418" spans="1:8" x14ac:dyDescent="0.15">
      <c r="A418" s="15" t="s">
        <v>469</v>
      </c>
      <c r="B418" s="16">
        <v>41347</v>
      </c>
      <c r="C418" s="18">
        <f>MONTH($B$3:$B$678)</f>
        <v>3</v>
      </c>
      <c r="D418" s="17" t="s">
        <v>38</v>
      </c>
      <c r="E418" s="8" t="s">
        <v>733</v>
      </c>
      <c r="F418" s="8" t="str">
        <f>VLOOKUP(表1[[#This Row],[图书名称]],表3[],2,FALSE)</f>
        <v>BKC-002</v>
      </c>
      <c r="G418" s="17" t="s">
        <v>30</v>
      </c>
      <c r="H418" s="18">
        <v>6</v>
      </c>
    </row>
    <row r="419" spans="1:8" x14ac:dyDescent="0.15">
      <c r="A419" s="15" t="s">
        <v>470</v>
      </c>
      <c r="B419" s="16">
        <v>41348</v>
      </c>
      <c r="C419" s="18">
        <f>MONTH($B$3:$B$678)</f>
        <v>3</v>
      </c>
      <c r="D419" s="17" t="s">
        <v>38</v>
      </c>
      <c r="E419" s="8" t="s">
        <v>53</v>
      </c>
      <c r="F419" s="8" t="str">
        <f>VLOOKUP(表1[[#This Row],[图书名称]],表3[],2,FALSE)</f>
        <v>BKS-001</v>
      </c>
      <c r="G419" s="17" t="s">
        <v>7</v>
      </c>
      <c r="H419" s="18">
        <v>45</v>
      </c>
    </row>
    <row r="420" spans="1:8" x14ac:dyDescent="0.15">
      <c r="A420" s="15" t="s">
        <v>471</v>
      </c>
      <c r="B420" s="16">
        <v>41348</v>
      </c>
      <c r="C420" s="18">
        <f>MONTH($B$3:$B$678)</f>
        <v>3</v>
      </c>
      <c r="D420" s="17" t="s">
        <v>37</v>
      </c>
      <c r="E420" s="8" t="s">
        <v>733</v>
      </c>
      <c r="F420" s="8" t="str">
        <f>VLOOKUP(表1[[#This Row],[图书名称]],表3[],2,FALSE)</f>
        <v>BKC-002</v>
      </c>
      <c r="G420" s="17" t="s">
        <v>25</v>
      </c>
      <c r="H420" s="18">
        <v>28</v>
      </c>
    </row>
    <row r="421" spans="1:8" x14ac:dyDescent="0.15">
      <c r="A421" s="15" t="s">
        <v>472</v>
      </c>
      <c r="B421" s="16">
        <v>41349</v>
      </c>
      <c r="C421" s="18">
        <f>MONTH($B$3:$B$678)</f>
        <v>3</v>
      </c>
      <c r="D421" s="17" t="s">
        <v>36</v>
      </c>
      <c r="E421" s="8" t="s">
        <v>52</v>
      </c>
      <c r="F421" s="8" t="str">
        <f>VLOOKUP(表1[[#This Row],[图书名称]],表3[],2,FALSE)</f>
        <v>BKC-003</v>
      </c>
      <c r="G421" s="17" t="s">
        <v>2</v>
      </c>
      <c r="H421" s="18">
        <v>7</v>
      </c>
    </row>
    <row r="422" spans="1:8" x14ac:dyDescent="0.15">
      <c r="A422" s="15" t="s">
        <v>473</v>
      </c>
      <c r="B422" s="16">
        <v>41349</v>
      </c>
      <c r="C422" s="18">
        <f>MONTH($B$3:$B$678)</f>
        <v>3</v>
      </c>
      <c r="D422" s="17" t="s">
        <v>37</v>
      </c>
      <c r="E422" s="8" t="s">
        <v>733</v>
      </c>
      <c r="F422" s="8" t="str">
        <f>VLOOKUP(表1[[#This Row],[图书名称]],表3[],2,FALSE)</f>
        <v>BKC-002</v>
      </c>
      <c r="G422" s="17" t="s">
        <v>4</v>
      </c>
      <c r="H422" s="18">
        <v>43</v>
      </c>
    </row>
    <row r="423" spans="1:8" x14ac:dyDescent="0.15">
      <c r="A423" s="15" t="s">
        <v>474</v>
      </c>
      <c r="B423" s="16">
        <v>41352</v>
      </c>
      <c r="C423" s="18">
        <f>MONTH($B$3:$B$678)</f>
        <v>3</v>
      </c>
      <c r="D423" s="17" t="s">
        <v>37</v>
      </c>
      <c r="E423" s="8" t="s">
        <v>733</v>
      </c>
      <c r="F423" s="8" t="str">
        <f>VLOOKUP(表1[[#This Row],[图书名称]],表3[],2,FALSE)</f>
        <v>BKC-002</v>
      </c>
      <c r="G423" s="17" t="s">
        <v>24</v>
      </c>
      <c r="H423" s="18">
        <v>2</v>
      </c>
    </row>
    <row r="424" spans="1:8" x14ac:dyDescent="0.15">
      <c r="A424" s="15" t="s">
        <v>475</v>
      </c>
      <c r="B424" s="16">
        <v>41353</v>
      </c>
      <c r="C424" s="18">
        <f>MONTH($B$3:$B$678)</f>
        <v>3</v>
      </c>
      <c r="D424" s="17" t="s">
        <v>36</v>
      </c>
      <c r="E424" s="8" t="s">
        <v>53</v>
      </c>
      <c r="F424" s="8" t="str">
        <f>VLOOKUP(表1[[#This Row],[图书名称]],表3[],2,FALSE)</f>
        <v>BKS-001</v>
      </c>
      <c r="G424" s="17" t="s">
        <v>1</v>
      </c>
      <c r="H424" s="18">
        <v>50</v>
      </c>
    </row>
    <row r="425" spans="1:8" x14ac:dyDescent="0.15">
      <c r="A425" s="15" t="s">
        <v>476</v>
      </c>
      <c r="B425" s="16">
        <v>41354</v>
      </c>
      <c r="C425" s="18">
        <f>MONTH($B$3:$B$678)</f>
        <v>3</v>
      </c>
      <c r="D425" s="17" t="s">
        <v>37</v>
      </c>
      <c r="E425" s="8" t="s">
        <v>53</v>
      </c>
      <c r="F425" s="8" t="str">
        <f>VLOOKUP(表1[[#This Row],[图书名称]],表3[],2,FALSE)</f>
        <v>BKS-001</v>
      </c>
      <c r="G425" s="17" t="s">
        <v>18</v>
      </c>
      <c r="H425" s="18">
        <v>7</v>
      </c>
    </row>
    <row r="426" spans="1:8" x14ac:dyDescent="0.15">
      <c r="A426" s="15" t="s">
        <v>477</v>
      </c>
      <c r="B426" s="16">
        <v>41354</v>
      </c>
      <c r="C426" s="18">
        <f>MONTH($B$3:$B$678)</f>
        <v>3</v>
      </c>
      <c r="D426" s="17" t="s">
        <v>38</v>
      </c>
      <c r="E426" s="8" t="s">
        <v>54</v>
      </c>
      <c r="F426" s="8" t="str">
        <f>VLOOKUP(表1[[#This Row],[图书名称]],表3[],2,FALSE)</f>
        <v>BKS-002</v>
      </c>
      <c r="G426" s="17" t="s">
        <v>13</v>
      </c>
      <c r="H426" s="18">
        <v>12</v>
      </c>
    </row>
    <row r="427" spans="1:8" x14ac:dyDescent="0.15">
      <c r="A427" s="15" t="s">
        <v>478</v>
      </c>
      <c r="B427" s="16">
        <v>41355</v>
      </c>
      <c r="C427" s="18">
        <f>MONTH($B$3:$B$678)</f>
        <v>3</v>
      </c>
      <c r="D427" s="17" t="s">
        <v>37</v>
      </c>
      <c r="E427" s="8" t="s">
        <v>736</v>
      </c>
      <c r="F427" s="8" t="str">
        <f>VLOOKUP(表1[[#This Row],[图书名称]],表3[],2,FALSE)</f>
        <v>BKC-005</v>
      </c>
      <c r="G427" s="17" t="s">
        <v>24</v>
      </c>
      <c r="H427" s="18">
        <v>4</v>
      </c>
    </row>
    <row r="428" spans="1:8" x14ac:dyDescent="0.15">
      <c r="A428" s="15" t="s">
        <v>479</v>
      </c>
      <c r="B428" s="16">
        <v>41355</v>
      </c>
      <c r="C428" s="18">
        <f>MONTH($B$3:$B$678)</f>
        <v>3</v>
      </c>
      <c r="D428" s="17" t="s">
        <v>37</v>
      </c>
      <c r="E428" s="8" t="s">
        <v>733</v>
      </c>
      <c r="F428" s="8" t="str">
        <f>VLOOKUP(表1[[#This Row],[图书名称]],表3[],2,FALSE)</f>
        <v>BKC-002</v>
      </c>
      <c r="G428" s="17" t="s">
        <v>9</v>
      </c>
      <c r="H428" s="18">
        <v>30</v>
      </c>
    </row>
    <row r="429" spans="1:8" x14ac:dyDescent="0.15">
      <c r="A429" s="15" t="s">
        <v>480</v>
      </c>
      <c r="B429" s="16">
        <v>41356</v>
      </c>
      <c r="C429" s="18">
        <f>MONTH($B$3:$B$678)</f>
        <v>3</v>
      </c>
      <c r="D429" s="17" t="s">
        <v>37</v>
      </c>
      <c r="E429" s="8" t="s">
        <v>55</v>
      </c>
      <c r="F429" s="8" t="str">
        <f>VLOOKUP(表1[[#This Row],[图书名称]],表3[],2,FALSE)</f>
        <v>BKC-001</v>
      </c>
      <c r="G429" s="17" t="s">
        <v>3</v>
      </c>
      <c r="H429" s="18">
        <v>24</v>
      </c>
    </row>
    <row r="430" spans="1:8" x14ac:dyDescent="0.15">
      <c r="A430" s="15" t="s">
        <v>481</v>
      </c>
      <c r="B430" s="16">
        <v>41356</v>
      </c>
      <c r="C430" s="18">
        <f>MONTH($B$3:$B$678)</f>
        <v>3</v>
      </c>
      <c r="D430" s="17" t="s">
        <v>37</v>
      </c>
      <c r="E430" s="8" t="s">
        <v>735</v>
      </c>
      <c r="F430" s="8" t="str">
        <f>VLOOKUP(表1[[#This Row],[图书名称]],表3[],2,FALSE)</f>
        <v>BKC-006</v>
      </c>
      <c r="G430" s="17" t="s">
        <v>19</v>
      </c>
      <c r="H430" s="18">
        <v>6</v>
      </c>
    </row>
    <row r="431" spans="1:8" x14ac:dyDescent="0.15">
      <c r="A431" s="15" t="s">
        <v>482</v>
      </c>
      <c r="B431" s="16">
        <v>41360</v>
      </c>
      <c r="C431" s="18">
        <f>MONTH($B$3:$B$678)</f>
        <v>3</v>
      </c>
      <c r="D431" s="17" t="s">
        <v>38</v>
      </c>
      <c r="E431" s="8" t="s">
        <v>733</v>
      </c>
      <c r="F431" s="8" t="str">
        <f>VLOOKUP(表1[[#This Row],[图书名称]],表3[],2,FALSE)</f>
        <v>BKC-002</v>
      </c>
      <c r="G431" s="17" t="s">
        <v>30</v>
      </c>
      <c r="H431" s="18">
        <v>26</v>
      </c>
    </row>
    <row r="432" spans="1:8" x14ac:dyDescent="0.15">
      <c r="A432" s="15" t="s">
        <v>483</v>
      </c>
      <c r="B432" s="16">
        <v>41360</v>
      </c>
      <c r="C432" s="18">
        <f>MONTH($B$3:$B$678)</f>
        <v>3</v>
      </c>
      <c r="D432" s="17" t="s">
        <v>38</v>
      </c>
      <c r="E432" s="8" t="s">
        <v>736</v>
      </c>
      <c r="F432" s="8" t="str">
        <f>VLOOKUP(表1[[#This Row],[图书名称]],表3[],2,FALSE)</f>
        <v>BKC-005</v>
      </c>
      <c r="G432" s="17" t="s">
        <v>29</v>
      </c>
      <c r="H432" s="18">
        <v>21</v>
      </c>
    </row>
    <row r="433" spans="1:8" x14ac:dyDescent="0.15">
      <c r="A433" s="15" t="s">
        <v>484</v>
      </c>
      <c r="B433" s="16">
        <v>41361</v>
      </c>
      <c r="C433" s="18">
        <f>MONTH($B$3:$B$678)</f>
        <v>3</v>
      </c>
      <c r="D433" s="17" t="s">
        <v>38</v>
      </c>
      <c r="E433" s="8" t="s">
        <v>733</v>
      </c>
      <c r="F433" s="8" t="str">
        <f>VLOOKUP(表1[[#This Row],[图书名称]],表3[],2,FALSE)</f>
        <v>BKC-002</v>
      </c>
      <c r="G433" s="17" t="s">
        <v>29</v>
      </c>
      <c r="H433" s="18">
        <v>18</v>
      </c>
    </row>
    <row r="434" spans="1:8" x14ac:dyDescent="0.15">
      <c r="A434" s="15" t="s">
        <v>485</v>
      </c>
      <c r="B434" s="16">
        <v>41361</v>
      </c>
      <c r="C434" s="18">
        <f>MONTH($B$3:$B$678)</f>
        <v>3</v>
      </c>
      <c r="D434" s="17" t="s">
        <v>37</v>
      </c>
      <c r="E434" s="8" t="s">
        <v>52</v>
      </c>
      <c r="F434" s="8" t="str">
        <f>VLOOKUP(表1[[#This Row],[图书名称]],表3[],2,FALSE)</f>
        <v>BKC-003</v>
      </c>
      <c r="G434" s="17" t="s">
        <v>23</v>
      </c>
      <c r="H434" s="18">
        <v>20</v>
      </c>
    </row>
    <row r="435" spans="1:8" x14ac:dyDescent="0.15">
      <c r="A435" s="15" t="s">
        <v>486</v>
      </c>
      <c r="B435" s="16">
        <v>41362</v>
      </c>
      <c r="C435" s="18">
        <f>MONTH($B$3:$B$678)</f>
        <v>3</v>
      </c>
      <c r="D435" s="17" t="s">
        <v>37</v>
      </c>
      <c r="E435" s="8" t="s">
        <v>52</v>
      </c>
      <c r="F435" s="8" t="str">
        <f>VLOOKUP(表1[[#This Row],[图书名称]],表3[],2,FALSE)</f>
        <v>BKC-003</v>
      </c>
      <c r="G435" s="17" t="s">
        <v>5</v>
      </c>
      <c r="H435" s="18">
        <v>50</v>
      </c>
    </row>
    <row r="436" spans="1:8" x14ac:dyDescent="0.15">
      <c r="A436" s="15" t="s">
        <v>487</v>
      </c>
      <c r="B436" s="16">
        <v>41363</v>
      </c>
      <c r="C436" s="18">
        <f>MONTH($B$3:$B$678)</f>
        <v>3</v>
      </c>
      <c r="D436" s="17" t="s">
        <v>38</v>
      </c>
      <c r="E436" s="8" t="s">
        <v>53</v>
      </c>
      <c r="F436" s="8" t="str">
        <f>VLOOKUP(表1[[#This Row],[图书名称]],表3[],2,FALSE)</f>
        <v>BKS-001</v>
      </c>
      <c r="G436" s="17" t="s">
        <v>15</v>
      </c>
      <c r="H436" s="18">
        <v>45</v>
      </c>
    </row>
    <row r="437" spans="1:8" x14ac:dyDescent="0.15">
      <c r="A437" s="15" t="s">
        <v>488</v>
      </c>
      <c r="B437" s="16">
        <v>41364</v>
      </c>
      <c r="C437" s="18">
        <f>MONTH($B$3:$B$678)</f>
        <v>3</v>
      </c>
      <c r="D437" s="17" t="s">
        <v>38</v>
      </c>
      <c r="E437" s="8" t="s">
        <v>733</v>
      </c>
      <c r="F437" s="8" t="str">
        <f>VLOOKUP(表1[[#This Row],[图书名称]],表3[],2,FALSE)</f>
        <v>BKC-002</v>
      </c>
      <c r="G437" s="17" t="s">
        <v>8</v>
      </c>
      <c r="H437" s="18">
        <v>4</v>
      </c>
    </row>
    <row r="438" spans="1:8" x14ac:dyDescent="0.15">
      <c r="A438" s="15" t="s">
        <v>489</v>
      </c>
      <c r="B438" s="16">
        <v>41367</v>
      </c>
      <c r="C438" s="18">
        <f>MONTH($B$3:$B$678)</f>
        <v>4</v>
      </c>
      <c r="D438" s="17" t="s">
        <v>38</v>
      </c>
      <c r="E438" s="8" t="s">
        <v>54</v>
      </c>
      <c r="F438" s="8" t="str">
        <f>VLOOKUP(表1[[#This Row],[图书名称]],表3[],2,FALSE)</f>
        <v>BKS-002</v>
      </c>
      <c r="G438" s="17" t="s">
        <v>7</v>
      </c>
      <c r="H438" s="18">
        <v>21</v>
      </c>
    </row>
    <row r="439" spans="1:8" x14ac:dyDescent="0.15">
      <c r="A439" s="15" t="s">
        <v>490</v>
      </c>
      <c r="B439" s="16">
        <v>41367</v>
      </c>
      <c r="C439" s="18">
        <f>MONTH($B$3:$B$678)</f>
        <v>4</v>
      </c>
      <c r="D439" s="17" t="s">
        <v>38</v>
      </c>
      <c r="E439" s="8" t="s">
        <v>734</v>
      </c>
      <c r="F439" s="8" t="str">
        <f>VLOOKUP(表1[[#This Row],[图书名称]],表3[],2,FALSE)</f>
        <v>BKC-004</v>
      </c>
      <c r="G439" s="17" t="s">
        <v>30</v>
      </c>
      <c r="H439" s="18">
        <v>16</v>
      </c>
    </row>
    <row r="440" spans="1:8" x14ac:dyDescent="0.15">
      <c r="A440" s="15" t="s">
        <v>491</v>
      </c>
      <c r="B440" s="16">
        <v>41368</v>
      </c>
      <c r="C440" s="18">
        <f>MONTH($B$3:$B$678)</f>
        <v>4</v>
      </c>
      <c r="D440" s="17" t="s">
        <v>38</v>
      </c>
      <c r="E440" s="8" t="s">
        <v>52</v>
      </c>
      <c r="F440" s="8" t="str">
        <f>VLOOKUP(表1[[#This Row],[图书名称]],表3[],2,FALSE)</f>
        <v>BKC-003</v>
      </c>
      <c r="G440" s="17" t="s">
        <v>27</v>
      </c>
      <c r="H440" s="18">
        <v>45</v>
      </c>
    </row>
    <row r="441" spans="1:8" x14ac:dyDescent="0.15">
      <c r="A441" s="15" t="s">
        <v>492</v>
      </c>
      <c r="B441" s="16">
        <v>41369</v>
      </c>
      <c r="C441" s="18">
        <f>MONTH($B$3:$B$678)</f>
        <v>4</v>
      </c>
      <c r="D441" s="17" t="s">
        <v>38</v>
      </c>
      <c r="E441" s="8" t="s">
        <v>55</v>
      </c>
      <c r="F441" s="8" t="str">
        <f>VLOOKUP(表1[[#This Row],[图书名称]],表3[],2,FALSE)</f>
        <v>BKC-001</v>
      </c>
      <c r="G441" s="17" t="s">
        <v>29</v>
      </c>
      <c r="H441" s="18">
        <v>14</v>
      </c>
    </row>
    <row r="442" spans="1:8" x14ac:dyDescent="0.15">
      <c r="A442" s="15" t="s">
        <v>493</v>
      </c>
      <c r="B442" s="16">
        <v>41370</v>
      </c>
      <c r="C442" s="18">
        <f>MONTH($B$3:$B$678)</f>
        <v>4</v>
      </c>
      <c r="D442" s="17" t="s">
        <v>36</v>
      </c>
      <c r="E442" s="8" t="s">
        <v>735</v>
      </c>
      <c r="F442" s="8" t="str">
        <f>VLOOKUP(表1[[#This Row],[图书名称]],表3[],2,FALSE)</f>
        <v>BKC-006</v>
      </c>
      <c r="G442" s="17" t="s">
        <v>14</v>
      </c>
      <c r="H442" s="18">
        <v>48</v>
      </c>
    </row>
    <row r="443" spans="1:8" x14ac:dyDescent="0.15">
      <c r="A443" s="15" t="s">
        <v>494</v>
      </c>
      <c r="B443" s="16">
        <v>41371</v>
      </c>
      <c r="C443" s="18">
        <f>MONTH($B$3:$B$678)</f>
        <v>4</v>
      </c>
      <c r="D443" s="17" t="s">
        <v>37</v>
      </c>
      <c r="E443" s="8" t="s">
        <v>53</v>
      </c>
      <c r="F443" s="8" t="str">
        <f>VLOOKUP(表1[[#This Row],[图书名称]],表3[],2,FALSE)</f>
        <v>BKS-001</v>
      </c>
      <c r="G443" s="17" t="s">
        <v>4</v>
      </c>
      <c r="H443" s="18">
        <v>25</v>
      </c>
    </row>
    <row r="444" spans="1:8" x14ac:dyDescent="0.15">
      <c r="A444" s="15" t="s">
        <v>495</v>
      </c>
      <c r="B444" s="16">
        <v>41373</v>
      </c>
      <c r="C444" s="18">
        <f>MONTH($B$3:$B$678)</f>
        <v>4</v>
      </c>
      <c r="D444" s="17" t="s">
        <v>36</v>
      </c>
      <c r="E444" s="8" t="s">
        <v>736</v>
      </c>
      <c r="F444" s="8" t="str">
        <f>VLOOKUP(表1[[#This Row],[图书名称]],表3[],2,FALSE)</f>
        <v>BKC-005</v>
      </c>
      <c r="G444" s="17" t="s">
        <v>26</v>
      </c>
      <c r="H444" s="18">
        <v>26</v>
      </c>
    </row>
    <row r="445" spans="1:8" x14ac:dyDescent="0.15">
      <c r="A445" s="15" t="s">
        <v>496</v>
      </c>
      <c r="B445" s="16">
        <v>41374</v>
      </c>
      <c r="C445" s="18">
        <f>MONTH($B$3:$B$678)</f>
        <v>4</v>
      </c>
      <c r="D445" s="17" t="s">
        <v>37</v>
      </c>
      <c r="E445" s="8" t="s">
        <v>736</v>
      </c>
      <c r="F445" s="8" t="str">
        <f>VLOOKUP(表1[[#This Row],[图书名称]],表3[],2,FALSE)</f>
        <v>BKC-005</v>
      </c>
      <c r="G445" s="17" t="s">
        <v>24</v>
      </c>
      <c r="H445" s="18">
        <v>44</v>
      </c>
    </row>
    <row r="446" spans="1:8" x14ac:dyDescent="0.15">
      <c r="A446" s="15" t="s">
        <v>497</v>
      </c>
      <c r="B446" s="16">
        <v>41375</v>
      </c>
      <c r="C446" s="18">
        <f>MONTH($B$3:$B$678)</f>
        <v>4</v>
      </c>
      <c r="D446" s="17" t="s">
        <v>36</v>
      </c>
      <c r="E446" s="8" t="s">
        <v>733</v>
      </c>
      <c r="F446" s="8" t="str">
        <f>VLOOKUP(表1[[#This Row],[图书名称]],表3[],2,FALSE)</f>
        <v>BKC-002</v>
      </c>
      <c r="G446" s="17" t="s">
        <v>14</v>
      </c>
      <c r="H446" s="18">
        <v>8</v>
      </c>
    </row>
    <row r="447" spans="1:8" x14ac:dyDescent="0.15">
      <c r="A447" s="15" t="s">
        <v>498</v>
      </c>
      <c r="B447" s="16">
        <v>41376</v>
      </c>
      <c r="C447" s="18">
        <f>MONTH($B$3:$B$678)</f>
        <v>4</v>
      </c>
      <c r="D447" s="17" t="s">
        <v>37</v>
      </c>
      <c r="E447" s="8" t="s">
        <v>55</v>
      </c>
      <c r="F447" s="8" t="str">
        <f>VLOOKUP(表1[[#This Row],[图书名称]],表3[],2,FALSE)</f>
        <v>BKC-001</v>
      </c>
      <c r="G447" s="17" t="s">
        <v>5</v>
      </c>
      <c r="H447" s="18">
        <v>22</v>
      </c>
    </row>
    <row r="448" spans="1:8" x14ac:dyDescent="0.15">
      <c r="A448" s="15" t="s">
        <v>499</v>
      </c>
      <c r="B448" s="16">
        <v>41377</v>
      </c>
      <c r="C448" s="18">
        <f>MONTH($B$3:$B$678)</f>
        <v>4</v>
      </c>
      <c r="D448" s="17" t="s">
        <v>37</v>
      </c>
      <c r="E448" s="8" t="s">
        <v>53</v>
      </c>
      <c r="F448" s="8" t="str">
        <f>VLOOKUP(表1[[#This Row],[图书名称]],表3[],2,FALSE)</f>
        <v>BKS-001</v>
      </c>
      <c r="G448" s="17" t="s">
        <v>12</v>
      </c>
      <c r="H448" s="18">
        <v>36</v>
      </c>
    </row>
    <row r="449" spans="1:8" x14ac:dyDescent="0.15">
      <c r="A449" s="15" t="s">
        <v>500</v>
      </c>
      <c r="B449" s="16">
        <v>41377</v>
      </c>
      <c r="C449" s="18">
        <f>MONTH($B$3:$B$678)</f>
        <v>4</v>
      </c>
      <c r="D449" s="17" t="s">
        <v>36</v>
      </c>
      <c r="E449" s="8" t="s">
        <v>733</v>
      </c>
      <c r="F449" s="8" t="str">
        <f>VLOOKUP(表1[[#This Row],[图书名称]],表3[],2,FALSE)</f>
        <v>BKC-002</v>
      </c>
      <c r="G449" s="17" t="s">
        <v>1</v>
      </c>
      <c r="H449" s="18">
        <v>32</v>
      </c>
    </row>
    <row r="450" spans="1:8" x14ac:dyDescent="0.15">
      <c r="A450" s="15" t="s">
        <v>501</v>
      </c>
      <c r="B450" s="16">
        <v>41381</v>
      </c>
      <c r="C450" s="18">
        <f>MONTH($B$3:$B$678)</f>
        <v>4</v>
      </c>
      <c r="D450" s="17" t="s">
        <v>36</v>
      </c>
      <c r="E450" s="8" t="s">
        <v>53</v>
      </c>
      <c r="F450" s="8" t="str">
        <f>VLOOKUP(表1[[#This Row],[图书名称]],表3[],2,FALSE)</f>
        <v>BKS-001</v>
      </c>
      <c r="G450" s="17" t="s">
        <v>20</v>
      </c>
      <c r="H450" s="18">
        <v>21</v>
      </c>
    </row>
    <row r="451" spans="1:8" x14ac:dyDescent="0.15">
      <c r="A451" s="15" t="s">
        <v>502</v>
      </c>
      <c r="B451" s="16">
        <v>41383</v>
      </c>
      <c r="C451" s="18">
        <f>MONTH($B$3:$B$678)</f>
        <v>4</v>
      </c>
      <c r="D451" s="17" t="s">
        <v>37</v>
      </c>
      <c r="E451" s="8" t="s">
        <v>734</v>
      </c>
      <c r="F451" s="8" t="str">
        <f>VLOOKUP(表1[[#This Row],[图书名称]],表3[],2,FALSE)</f>
        <v>BKC-004</v>
      </c>
      <c r="G451" s="17" t="s">
        <v>4</v>
      </c>
      <c r="H451" s="18">
        <v>21</v>
      </c>
    </row>
    <row r="452" spans="1:8" x14ac:dyDescent="0.15">
      <c r="A452" s="15" t="s">
        <v>503</v>
      </c>
      <c r="B452" s="16">
        <v>41384</v>
      </c>
      <c r="C452" s="18">
        <f>MONTH($B$3:$B$678)</f>
        <v>4</v>
      </c>
      <c r="D452" s="17" t="s">
        <v>37</v>
      </c>
      <c r="E452" s="8" t="s">
        <v>734</v>
      </c>
      <c r="F452" s="8" t="str">
        <f>VLOOKUP(表1[[#This Row],[图书名称]],表3[],2,FALSE)</f>
        <v>BKC-004</v>
      </c>
      <c r="G452" s="17" t="s">
        <v>24</v>
      </c>
      <c r="H452" s="18">
        <v>25</v>
      </c>
    </row>
    <row r="453" spans="1:8" x14ac:dyDescent="0.15">
      <c r="A453" s="15" t="s">
        <v>504</v>
      </c>
      <c r="B453" s="16">
        <v>41385</v>
      </c>
      <c r="C453" s="18">
        <f>MONTH($B$3:$B$678)</f>
        <v>4</v>
      </c>
      <c r="D453" s="17" t="s">
        <v>38</v>
      </c>
      <c r="E453" s="8" t="s">
        <v>52</v>
      </c>
      <c r="F453" s="8" t="str">
        <f>VLOOKUP(表1[[#This Row],[图书名称]],表3[],2,FALSE)</f>
        <v>BKC-003</v>
      </c>
      <c r="G453" s="17" t="s">
        <v>6</v>
      </c>
      <c r="H453" s="18">
        <v>14</v>
      </c>
    </row>
    <row r="454" spans="1:8" x14ac:dyDescent="0.15">
      <c r="A454" s="15" t="s">
        <v>505</v>
      </c>
      <c r="B454" s="16">
        <v>41388</v>
      </c>
      <c r="C454" s="18">
        <f>MONTH($B$3:$B$678)</f>
        <v>4</v>
      </c>
      <c r="D454" s="17" t="s">
        <v>36</v>
      </c>
      <c r="E454" s="8" t="s">
        <v>734</v>
      </c>
      <c r="F454" s="8" t="str">
        <f>VLOOKUP(表1[[#This Row],[图书名称]],表3[],2,FALSE)</f>
        <v>BKC-004</v>
      </c>
      <c r="G454" s="17" t="s">
        <v>11</v>
      </c>
      <c r="H454" s="18">
        <v>27</v>
      </c>
    </row>
    <row r="455" spans="1:8" x14ac:dyDescent="0.15">
      <c r="A455" s="15" t="s">
        <v>506</v>
      </c>
      <c r="B455" s="16">
        <v>41389</v>
      </c>
      <c r="C455" s="18">
        <f>MONTH($B$3:$B$678)</f>
        <v>4</v>
      </c>
      <c r="D455" s="17" t="s">
        <v>38</v>
      </c>
      <c r="E455" s="8" t="s">
        <v>53</v>
      </c>
      <c r="F455" s="8" t="str">
        <f>VLOOKUP(表1[[#This Row],[图书名称]],表3[],2,FALSE)</f>
        <v>BKS-001</v>
      </c>
      <c r="G455" s="17" t="s">
        <v>8</v>
      </c>
      <c r="H455" s="18">
        <v>2</v>
      </c>
    </row>
    <row r="456" spans="1:8" x14ac:dyDescent="0.15">
      <c r="A456" s="15" t="s">
        <v>507</v>
      </c>
      <c r="B456" s="16">
        <v>41389</v>
      </c>
      <c r="C456" s="18">
        <f>MONTH($B$3:$B$678)</f>
        <v>4</v>
      </c>
      <c r="D456" s="17" t="s">
        <v>36</v>
      </c>
      <c r="E456" s="8" t="s">
        <v>734</v>
      </c>
      <c r="F456" s="8" t="str">
        <f>VLOOKUP(表1[[#This Row],[图书名称]],表3[],2,FALSE)</f>
        <v>BKC-004</v>
      </c>
      <c r="G456" s="17" t="s">
        <v>10</v>
      </c>
      <c r="H456" s="18">
        <v>49</v>
      </c>
    </row>
    <row r="457" spans="1:8" x14ac:dyDescent="0.15">
      <c r="A457" s="15" t="s">
        <v>508</v>
      </c>
      <c r="B457" s="16">
        <v>41390</v>
      </c>
      <c r="C457" s="18">
        <f>MONTH($B$3:$B$678)</f>
        <v>4</v>
      </c>
      <c r="D457" s="17" t="s">
        <v>38</v>
      </c>
      <c r="E457" s="8" t="s">
        <v>53</v>
      </c>
      <c r="F457" s="8" t="str">
        <f>VLOOKUP(表1[[#This Row],[图书名称]],表3[],2,FALSE)</f>
        <v>BKS-001</v>
      </c>
      <c r="G457" s="17" t="s">
        <v>27</v>
      </c>
      <c r="H457" s="18">
        <v>19</v>
      </c>
    </row>
    <row r="458" spans="1:8" x14ac:dyDescent="0.15">
      <c r="A458" s="15" t="s">
        <v>509</v>
      </c>
      <c r="B458" s="16">
        <v>41390</v>
      </c>
      <c r="C458" s="18">
        <f>MONTH($B$3:$B$678)</f>
        <v>4</v>
      </c>
      <c r="D458" s="17" t="s">
        <v>36</v>
      </c>
      <c r="E458" s="8" t="s">
        <v>733</v>
      </c>
      <c r="F458" s="8" t="str">
        <f>VLOOKUP(表1[[#This Row],[图书名称]],表3[],2,FALSE)</f>
        <v>BKC-002</v>
      </c>
      <c r="G458" s="17" t="s">
        <v>22</v>
      </c>
      <c r="H458" s="18">
        <v>23</v>
      </c>
    </row>
    <row r="459" spans="1:8" x14ac:dyDescent="0.15">
      <c r="A459" s="15" t="s">
        <v>510</v>
      </c>
      <c r="B459" s="16">
        <v>41392</v>
      </c>
      <c r="C459" s="18">
        <f>MONTH($B$3:$B$678)</f>
        <v>4</v>
      </c>
      <c r="D459" s="17" t="s">
        <v>37</v>
      </c>
      <c r="E459" s="8" t="s">
        <v>736</v>
      </c>
      <c r="F459" s="8" t="str">
        <f>VLOOKUP(表1[[#This Row],[图书名称]],表3[],2,FALSE)</f>
        <v>BKC-005</v>
      </c>
      <c r="G459" s="17" t="s">
        <v>9</v>
      </c>
      <c r="H459" s="18">
        <v>17</v>
      </c>
    </row>
    <row r="460" spans="1:8" x14ac:dyDescent="0.15">
      <c r="A460" s="15" t="s">
        <v>511</v>
      </c>
      <c r="B460" s="16">
        <v>41394</v>
      </c>
      <c r="C460" s="18">
        <f>MONTH($B$3:$B$678)</f>
        <v>4</v>
      </c>
      <c r="D460" s="17" t="s">
        <v>36</v>
      </c>
      <c r="E460" s="8" t="s">
        <v>55</v>
      </c>
      <c r="F460" s="8" t="str">
        <f>VLOOKUP(表1[[#This Row],[图书名称]],表3[],2,FALSE)</f>
        <v>BKC-001</v>
      </c>
      <c r="G460" s="17" t="s">
        <v>11</v>
      </c>
      <c r="H460" s="18">
        <v>40</v>
      </c>
    </row>
    <row r="461" spans="1:8" x14ac:dyDescent="0.15">
      <c r="A461" s="15" t="s">
        <v>512</v>
      </c>
      <c r="B461" s="16">
        <v>41395</v>
      </c>
      <c r="C461" s="18">
        <f>MONTH($B$3:$B$678)</f>
        <v>5</v>
      </c>
      <c r="D461" s="17" t="s">
        <v>37</v>
      </c>
      <c r="E461" s="8" t="s">
        <v>54</v>
      </c>
      <c r="F461" s="8" t="str">
        <f>VLOOKUP(表1[[#This Row],[图书名称]],表3[],2,FALSE)</f>
        <v>BKS-002</v>
      </c>
      <c r="G461" s="17" t="s">
        <v>19</v>
      </c>
      <c r="H461" s="18">
        <v>48</v>
      </c>
    </row>
    <row r="462" spans="1:8" x14ac:dyDescent="0.15">
      <c r="A462" s="15" t="s">
        <v>513</v>
      </c>
      <c r="B462" s="16">
        <v>41395</v>
      </c>
      <c r="C462" s="18">
        <f>MONTH($B$3:$B$678)</f>
        <v>5</v>
      </c>
      <c r="D462" s="17" t="s">
        <v>36</v>
      </c>
      <c r="E462" s="8" t="s">
        <v>734</v>
      </c>
      <c r="F462" s="8" t="str">
        <f>VLOOKUP(表1[[#This Row],[图书名称]],表3[],2,FALSE)</f>
        <v>BKC-004</v>
      </c>
      <c r="G462" s="17" t="s">
        <v>1</v>
      </c>
      <c r="H462" s="18">
        <v>5</v>
      </c>
    </row>
    <row r="463" spans="1:8" x14ac:dyDescent="0.15">
      <c r="A463" s="15" t="s">
        <v>514</v>
      </c>
      <c r="B463" s="16">
        <v>41396</v>
      </c>
      <c r="C463" s="18">
        <f>MONTH($B$3:$B$678)</f>
        <v>5</v>
      </c>
      <c r="D463" s="17" t="s">
        <v>38</v>
      </c>
      <c r="E463" s="8" t="s">
        <v>55</v>
      </c>
      <c r="F463" s="8" t="str">
        <f>VLOOKUP(表1[[#This Row],[图书名称]],表3[],2,FALSE)</f>
        <v>BKC-001</v>
      </c>
      <c r="G463" s="17" t="s">
        <v>30</v>
      </c>
      <c r="H463" s="18">
        <v>19</v>
      </c>
    </row>
    <row r="464" spans="1:8" x14ac:dyDescent="0.15">
      <c r="A464" s="15" t="s">
        <v>515</v>
      </c>
      <c r="B464" s="16">
        <v>41396</v>
      </c>
      <c r="C464" s="18">
        <f>MONTH($B$3:$B$678)</f>
        <v>5</v>
      </c>
      <c r="D464" s="17" t="s">
        <v>38</v>
      </c>
      <c r="E464" s="8" t="s">
        <v>735</v>
      </c>
      <c r="F464" s="8" t="str">
        <f>VLOOKUP(表1[[#This Row],[图书名称]],表3[],2,FALSE)</f>
        <v>BKC-006</v>
      </c>
      <c r="G464" s="17" t="s">
        <v>29</v>
      </c>
      <c r="H464" s="18">
        <v>11</v>
      </c>
    </row>
    <row r="465" spans="1:8" x14ac:dyDescent="0.15">
      <c r="A465" s="15" t="s">
        <v>516</v>
      </c>
      <c r="B465" s="16">
        <v>41396</v>
      </c>
      <c r="C465" s="18">
        <f>MONTH($B$3:$B$678)</f>
        <v>5</v>
      </c>
      <c r="D465" s="17" t="s">
        <v>37</v>
      </c>
      <c r="E465" s="8" t="s">
        <v>736</v>
      </c>
      <c r="F465" s="8" t="str">
        <f>VLOOKUP(表1[[#This Row],[图书名称]],表3[],2,FALSE)</f>
        <v>BKC-005</v>
      </c>
      <c r="G465" s="17" t="s">
        <v>18</v>
      </c>
      <c r="H465" s="18">
        <v>2</v>
      </c>
    </row>
    <row r="466" spans="1:8" x14ac:dyDescent="0.15">
      <c r="A466" s="15" t="s">
        <v>517</v>
      </c>
      <c r="B466" s="16">
        <v>41397</v>
      </c>
      <c r="C466" s="18">
        <f>MONTH($B$3:$B$678)</f>
        <v>5</v>
      </c>
      <c r="D466" s="17" t="s">
        <v>38</v>
      </c>
      <c r="E466" s="8" t="s">
        <v>53</v>
      </c>
      <c r="F466" s="8" t="str">
        <f>VLOOKUP(表1[[#This Row],[图书名称]],表3[],2,FALSE)</f>
        <v>BKS-001</v>
      </c>
      <c r="G466" s="17" t="s">
        <v>16</v>
      </c>
      <c r="H466" s="18">
        <v>23</v>
      </c>
    </row>
    <row r="467" spans="1:8" x14ac:dyDescent="0.15">
      <c r="A467" s="15" t="s">
        <v>518</v>
      </c>
      <c r="B467" s="16">
        <v>41397</v>
      </c>
      <c r="C467" s="18">
        <f>MONTH($B$3:$B$678)</f>
        <v>5</v>
      </c>
      <c r="D467" s="17" t="s">
        <v>37</v>
      </c>
      <c r="E467" s="8" t="s">
        <v>736</v>
      </c>
      <c r="F467" s="8" t="str">
        <f>VLOOKUP(表1[[#This Row],[图书名称]],表3[],2,FALSE)</f>
        <v>BKC-005</v>
      </c>
      <c r="G467" s="17" t="s">
        <v>25</v>
      </c>
      <c r="H467" s="18">
        <v>1</v>
      </c>
    </row>
    <row r="468" spans="1:8" x14ac:dyDescent="0.15">
      <c r="A468" s="15" t="s">
        <v>519</v>
      </c>
      <c r="B468" s="16">
        <v>41398</v>
      </c>
      <c r="C468" s="18">
        <f>MONTH($B$3:$B$678)</f>
        <v>5</v>
      </c>
      <c r="D468" s="17" t="s">
        <v>38</v>
      </c>
      <c r="E468" s="8" t="s">
        <v>733</v>
      </c>
      <c r="F468" s="8" t="str">
        <f>VLOOKUP(表1[[#This Row],[图书名称]],表3[],2,FALSE)</f>
        <v>BKC-002</v>
      </c>
      <c r="G468" s="17" t="s">
        <v>28</v>
      </c>
      <c r="H468" s="18">
        <v>36</v>
      </c>
    </row>
    <row r="469" spans="1:8" x14ac:dyDescent="0.15">
      <c r="A469" s="15" t="s">
        <v>520</v>
      </c>
      <c r="B469" s="16">
        <v>41401</v>
      </c>
      <c r="C469" s="18">
        <f>MONTH($B$3:$B$678)</f>
        <v>5</v>
      </c>
      <c r="D469" s="17" t="s">
        <v>36</v>
      </c>
      <c r="E469" s="8" t="s">
        <v>52</v>
      </c>
      <c r="F469" s="8" t="str">
        <f>VLOOKUP(表1[[#This Row],[图书名称]],表3[],2,FALSE)</f>
        <v>BKC-003</v>
      </c>
      <c r="G469" s="17" t="s">
        <v>22</v>
      </c>
      <c r="H469" s="18">
        <v>23</v>
      </c>
    </row>
    <row r="470" spans="1:8" x14ac:dyDescent="0.15">
      <c r="A470" s="15" t="s">
        <v>521</v>
      </c>
      <c r="B470" s="16">
        <v>41402</v>
      </c>
      <c r="C470" s="18">
        <f>MONTH($B$3:$B$678)</f>
        <v>5</v>
      </c>
      <c r="D470" s="17" t="s">
        <v>38</v>
      </c>
      <c r="E470" s="8" t="s">
        <v>53</v>
      </c>
      <c r="F470" s="8" t="str">
        <f>VLOOKUP(表1[[#This Row],[图书名称]],表3[],2,FALSE)</f>
        <v>BKS-001</v>
      </c>
      <c r="G470" s="17" t="s">
        <v>15</v>
      </c>
      <c r="H470" s="18">
        <v>44</v>
      </c>
    </row>
    <row r="471" spans="1:8" x14ac:dyDescent="0.15">
      <c r="A471" s="15" t="s">
        <v>522</v>
      </c>
      <c r="B471" s="16">
        <v>41402</v>
      </c>
      <c r="C471" s="18">
        <f>MONTH($B$3:$B$678)</f>
        <v>5</v>
      </c>
      <c r="D471" s="17" t="s">
        <v>36</v>
      </c>
      <c r="E471" s="8" t="s">
        <v>734</v>
      </c>
      <c r="F471" s="8" t="str">
        <f>VLOOKUP(表1[[#This Row],[图书名称]],表3[],2,FALSE)</f>
        <v>BKC-004</v>
      </c>
      <c r="G471" s="17" t="s">
        <v>10</v>
      </c>
      <c r="H471" s="18">
        <v>47</v>
      </c>
    </row>
    <row r="472" spans="1:8" x14ac:dyDescent="0.15">
      <c r="A472" s="15" t="s">
        <v>523</v>
      </c>
      <c r="B472" s="16">
        <v>41403</v>
      </c>
      <c r="C472" s="18">
        <f>MONTH($B$3:$B$678)</f>
        <v>5</v>
      </c>
      <c r="D472" s="17" t="s">
        <v>36</v>
      </c>
      <c r="E472" s="8" t="s">
        <v>53</v>
      </c>
      <c r="F472" s="8" t="str">
        <f>VLOOKUP(表1[[#This Row],[图书名称]],表3[],2,FALSE)</f>
        <v>BKS-001</v>
      </c>
      <c r="G472" s="17" t="s">
        <v>20</v>
      </c>
      <c r="H472" s="18">
        <v>32</v>
      </c>
    </row>
    <row r="473" spans="1:8" x14ac:dyDescent="0.15">
      <c r="A473" s="15" t="s">
        <v>524</v>
      </c>
      <c r="B473" s="16">
        <v>41404</v>
      </c>
      <c r="C473" s="18">
        <f>MONTH($B$3:$B$678)</f>
        <v>5</v>
      </c>
      <c r="D473" s="17" t="s">
        <v>36</v>
      </c>
      <c r="E473" s="8" t="s">
        <v>734</v>
      </c>
      <c r="F473" s="8" t="str">
        <f>VLOOKUP(表1[[#This Row],[图书名称]],表3[],2,FALSE)</f>
        <v>BKC-004</v>
      </c>
      <c r="G473" s="17" t="s">
        <v>20</v>
      </c>
      <c r="H473" s="18">
        <v>41</v>
      </c>
    </row>
    <row r="474" spans="1:8" x14ac:dyDescent="0.15">
      <c r="A474" s="15" t="s">
        <v>525</v>
      </c>
      <c r="B474" s="16">
        <v>41405</v>
      </c>
      <c r="C474" s="18">
        <f>MONTH($B$3:$B$678)</f>
        <v>5</v>
      </c>
      <c r="D474" s="17" t="s">
        <v>37</v>
      </c>
      <c r="E474" s="8" t="s">
        <v>54</v>
      </c>
      <c r="F474" s="8" t="str">
        <f>VLOOKUP(表1[[#This Row],[图书名称]],表3[],2,FALSE)</f>
        <v>BKS-002</v>
      </c>
      <c r="G474" s="17" t="s">
        <v>24</v>
      </c>
      <c r="H474" s="18">
        <v>43</v>
      </c>
    </row>
    <row r="475" spans="1:8" x14ac:dyDescent="0.15">
      <c r="A475" s="15" t="s">
        <v>526</v>
      </c>
      <c r="B475" s="16">
        <v>41406</v>
      </c>
      <c r="C475" s="18">
        <f>MONTH($B$3:$B$678)</f>
        <v>5</v>
      </c>
      <c r="D475" s="17" t="s">
        <v>37</v>
      </c>
      <c r="E475" s="8" t="s">
        <v>55</v>
      </c>
      <c r="F475" s="8" t="str">
        <f>VLOOKUP(表1[[#This Row],[图书名称]],表3[],2,FALSE)</f>
        <v>BKC-001</v>
      </c>
      <c r="G475" s="17" t="s">
        <v>3</v>
      </c>
      <c r="H475" s="18">
        <v>49</v>
      </c>
    </row>
    <row r="476" spans="1:8" x14ac:dyDescent="0.15">
      <c r="A476" s="15" t="s">
        <v>527</v>
      </c>
      <c r="B476" s="16">
        <v>41408</v>
      </c>
      <c r="C476" s="18">
        <f>MONTH($B$3:$B$678)</f>
        <v>5</v>
      </c>
      <c r="D476" s="17" t="s">
        <v>37</v>
      </c>
      <c r="E476" s="8" t="s">
        <v>52</v>
      </c>
      <c r="F476" s="8" t="str">
        <f>VLOOKUP(表1[[#This Row],[图书名称]],表3[],2,FALSE)</f>
        <v>BKC-003</v>
      </c>
      <c r="G476" s="17" t="s">
        <v>24</v>
      </c>
      <c r="H476" s="18">
        <v>39</v>
      </c>
    </row>
    <row r="477" spans="1:8" x14ac:dyDescent="0.15">
      <c r="A477" s="15" t="s">
        <v>528</v>
      </c>
      <c r="B477" s="16">
        <v>41409</v>
      </c>
      <c r="C477" s="18">
        <f>MONTH($B$3:$B$678)</f>
        <v>5</v>
      </c>
      <c r="D477" s="17" t="s">
        <v>37</v>
      </c>
      <c r="E477" s="8" t="s">
        <v>54</v>
      </c>
      <c r="F477" s="8" t="str">
        <f>VLOOKUP(表1[[#This Row],[图书名称]],表3[],2,FALSE)</f>
        <v>BKS-002</v>
      </c>
      <c r="G477" s="17" t="s">
        <v>23</v>
      </c>
      <c r="H477" s="18">
        <v>7</v>
      </c>
    </row>
    <row r="478" spans="1:8" x14ac:dyDescent="0.15">
      <c r="A478" s="15" t="s">
        <v>529</v>
      </c>
      <c r="B478" s="16">
        <v>41410</v>
      </c>
      <c r="C478" s="18">
        <f>MONTH($B$3:$B$678)</f>
        <v>5</v>
      </c>
      <c r="D478" s="17" t="s">
        <v>37</v>
      </c>
      <c r="E478" s="8" t="s">
        <v>52</v>
      </c>
      <c r="F478" s="8" t="str">
        <f>VLOOKUP(表1[[#This Row],[图书名称]],表3[],2,FALSE)</f>
        <v>BKC-003</v>
      </c>
      <c r="G478" s="17" t="s">
        <v>5</v>
      </c>
      <c r="H478" s="18">
        <v>30</v>
      </c>
    </row>
    <row r="479" spans="1:8" x14ac:dyDescent="0.15">
      <c r="A479" s="15" t="s">
        <v>530</v>
      </c>
      <c r="B479" s="16">
        <v>41410</v>
      </c>
      <c r="C479" s="18">
        <f>MONTH($B$3:$B$678)</f>
        <v>5</v>
      </c>
      <c r="D479" s="17" t="s">
        <v>37</v>
      </c>
      <c r="E479" s="8" t="s">
        <v>734</v>
      </c>
      <c r="F479" s="8" t="str">
        <f>VLOOKUP(表1[[#This Row],[图书名称]],表3[],2,FALSE)</f>
        <v>BKC-004</v>
      </c>
      <c r="G479" s="17" t="s">
        <v>24</v>
      </c>
      <c r="H479" s="18">
        <v>37</v>
      </c>
    </row>
    <row r="480" spans="1:8" x14ac:dyDescent="0.15">
      <c r="A480" s="15" t="s">
        <v>531</v>
      </c>
      <c r="B480" s="16">
        <v>41411</v>
      </c>
      <c r="C480" s="18">
        <f>MONTH($B$3:$B$678)</f>
        <v>5</v>
      </c>
      <c r="D480" s="17" t="s">
        <v>37</v>
      </c>
      <c r="E480" s="8" t="s">
        <v>734</v>
      </c>
      <c r="F480" s="8" t="str">
        <f>VLOOKUP(表1[[#This Row],[图书名称]],表3[],2,FALSE)</f>
        <v>BKC-004</v>
      </c>
      <c r="G480" s="17" t="s">
        <v>3</v>
      </c>
      <c r="H480" s="18">
        <v>19</v>
      </c>
    </row>
    <row r="481" spans="1:8" x14ac:dyDescent="0.15">
      <c r="A481" s="15" t="s">
        <v>532</v>
      </c>
      <c r="B481" s="16">
        <v>41412</v>
      </c>
      <c r="C481" s="18">
        <f>MONTH($B$3:$B$678)</f>
        <v>5</v>
      </c>
      <c r="D481" s="17" t="s">
        <v>37</v>
      </c>
      <c r="E481" s="8" t="s">
        <v>733</v>
      </c>
      <c r="F481" s="8" t="str">
        <f>VLOOKUP(表1[[#This Row],[图书名称]],表3[],2,FALSE)</f>
        <v>BKC-002</v>
      </c>
      <c r="G481" s="17" t="s">
        <v>5</v>
      </c>
      <c r="H481" s="18">
        <v>37</v>
      </c>
    </row>
    <row r="482" spans="1:8" x14ac:dyDescent="0.15">
      <c r="A482" s="15" t="s">
        <v>533</v>
      </c>
      <c r="B482" s="16">
        <v>41416</v>
      </c>
      <c r="C482" s="18">
        <f>MONTH($B$3:$B$678)</f>
        <v>5</v>
      </c>
      <c r="D482" s="17" t="s">
        <v>38</v>
      </c>
      <c r="E482" s="8" t="s">
        <v>734</v>
      </c>
      <c r="F482" s="8" t="str">
        <f>VLOOKUP(表1[[#This Row],[图书名称]],表3[],2,FALSE)</f>
        <v>BKC-004</v>
      </c>
      <c r="G482" s="17" t="s">
        <v>29</v>
      </c>
      <c r="H482" s="18">
        <v>42</v>
      </c>
    </row>
    <row r="483" spans="1:8" x14ac:dyDescent="0.15">
      <c r="A483" s="15" t="s">
        <v>534</v>
      </c>
      <c r="B483" s="16">
        <v>41417</v>
      </c>
      <c r="C483" s="18">
        <f>MONTH($B$3:$B$678)</f>
        <v>5</v>
      </c>
      <c r="D483" s="17" t="s">
        <v>38</v>
      </c>
      <c r="E483" s="8" t="s">
        <v>53</v>
      </c>
      <c r="F483" s="8" t="str">
        <f>VLOOKUP(表1[[#This Row],[图书名称]],表3[],2,FALSE)</f>
        <v>BKS-001</v>
      </c>
      <c r="G483" s="17" t="s">
        <v>16</v>
      </c>
      <c r="H483" s="18">
        <v>7</v>
      </c>
    </row>
    <row r="484" spans="1:8" x14ac:dyDescent="0.15">
      <c r="A484" s="15" t="s">
        <v>535</v>
      </c>
      <c r="B484" s="16">
        <v>41417</v>
      </c>
      <c r="C484" s="18">
        <f>MONTH($B$3:$B$678)</f>
        <v>5</v>
      </c>
      <c r="D484" s="17" t="s">
        <v>37</v>
      </c>
      <c r="E484" s="8" t="s">
        <v>55</v>
      </c>
      <c r="F484" s="8" t="str">
        <f>VLOOKUP(表1[[#This Row],[图书名称]],表3[],2,FALSE)</f>
        <v>BKC-001</v>
      </c>
      <c r="G484" s="17" t="s">
        <v>19</v>
      </c>
      <c r="H484" s="18">
        <v>37</v>
      </c>
    </row>
    <row r="485" spans="1:8" x14ac:dyDescent="0.15">
      <c r="A485" s="15" t="s">
        <v>536</v>
      </c>
      <c r="B485" s="16">
        <v>41418</v>
      </c>
      <c r="C485" s="18">
        <f>MONTH($B$3:$B$678)</f>
        <v>5</v>
      </c>
      <c r="D485" s="17" t="s">
        <v>38</v>
      </c>
      <c r="E485" s="8" t="s">
        <v>734</v>
      </c>
      <c r="F485" s="8" t="str">
        <f>VLOOKUP(表1[[#This Row],[图书名称]],表3[],2,FALSE)</f>
        <v>BKC-004</v>
      </c>
      <c r="G485" s="17" t="s">
        <v>29</v>
      </c>
      <c r="H485" s="18">
        <v>20</v>
      </c>
    </row>
    <row r="486" spans="1:8" x14ac:dyDescent="0.15">
      <c r="A486" s="15" t="s">
        <v>537</v>
      </c>
      <c r="B486" s="16">
        <v>41419</v>
      </c>
      <c r="C486" s="18">
        <f>MONTH($B$3:$B$678)</f>
        <v>5</v>
      </c>
      <c r="D486" s="17" t="s">
        <v>38</v>
      </c>
      <c r="E486" s="8" t="s">
        <v>52</v>
      </c>
      <c r="F486" s="8" t="str">
        <f>VLOOKUP(表1[[#This Row],[图书名称]],表3[],2,FALSE)</f>
        <v>BKC-003</v>
      </c>
      <c r="G486" s="17" t="s">
        <v>8</v>
      </c>
      <c r="H486" s="18">
        <v>44</v>
      </c>
    </row>
    <row r="487" spans="1:8" x14ac:dyDescent="0.15">
      <c r="A487" s="15" t="s">
        <v>538</v>
      </c>
      <c r="B487" s="16">
        <v>41419</v>
      </c>
      <c r="C487" s="18">
        <f>MONTH($B$3:$B$678)</f>
        <v>5</v>
      </c>
      <c r="D487" s="17" t="s">
        <v>38</v>
      </c>
      <c r="E487" s="8" t="s">
        <v>735</v>
      </c>
      <c r="F487" s="8" t="str">
        <f>VLOOKUP(表1[[#This Row],[图书名称]],表3[],2,FALSE)</f>
        <v>BKC-006</v>
      </c>
      <c r="G487" s="17" t="s">
        <v>16</v>
      </c>
      <c r="H487" s="18">
        <v>25</v>
      </c>
    </row>
    <row r="488" spans="1:8" x14ac:dyDescent="0.15">
      <c r="A488" s="15" t="s">
        <v>539</v>
      </c>
      <c r="B488" s="16">
        <v>41420</v>
      </c>
      <c r="C488" s="18">
        <f>MONTH($B$3:$B$678)</f>
        <v>5</v>
      </c>
      <c r="D488" s="17" t="s">
        <v>38</v>
      </c>
      <c r="E488" s="8" t="s">
        <v>52</v>
      </c>
      <c r="F488" s="8" t="str">
        <f>VLOOKUP(表1[[#This Row],[图书名称]],表3[],2,FALSE)</f>
        <v>BKC-003</v>
      </c>
      <c r="G488" s="17" t="s">
        <v>7</v>
      </c>
      <c r="H488" s="18">
        <v>5</v>
      </c>
    </row>
    <row r="489" spans="1:8" x14ac:dyDescent="0.15">
      <c r="A489" s="15" t="s">
        <v>540</v>
      </c>
      <c r="B489" s="16">
        <v>41422</v>
      </c>
      <c r="C489" s="18">
        <f>MONTH($B$3:$B$678)</f>
        <v>5</v>
      </c>
      <c r="D489" s="17" t="s">
        <v>38</v>
      </c>
      <c r="E489" s="8" t="s">
        <v>54</v>
      </c>
      <c r="F489" s="8" t="str">
        <f>VLOOKUP(表1[[#This Row],[图书名称]],表3[],2,FALSE)</f>
        <v>BKS-002</v>
      </c>
      <c r="G489" s="17" t="s">
        <v>16</v>
      </c>
      <c r="H489" s="18">
        <v>48</v>
      </c>
    </row>
    <row r="490" spans="1:8" x14ac:dyDescent="0.15">
      <c r="A490" s="15" t="s">
        <v>541</v>
      </c>
      <c r="B490" s="16">
        <v>41423</v>
      </c>
      <c r="C490" s="18">
        <f>MONTH($B$3:$B$678)</f>
        <v>5</v>
      </c>
      <c r="D490" s="17" t="s">
        <v>38</v>
      </c>
      <c r="E490" s="8" t="s">
        <v>733</v>
      </c>
      <c r="F490" s="8" t="str">
        <f>VLOOKUP(表1[[#This Row],[图书名称]],表3[],2,FALSE)</f>
        <v>BKC-002</v>
      </c>
      <c r="G490" s="17" t="s">
        <v>27</v>
      </c>
      <c r="H490" s="18">
        <v>7</v>
      </c>
    </row>
    <row r="491" spans="1:8" x14ac:dyDescent="0.15">
      <c r="A491" s="15" t="s">
        <v>542</v>
      </c>
      <c r="B491" s="16">
        <v>41423</v>
      </c>
      <c r="C491" s="18">
        <f>MONTH($B$3:$B$678)</f>
        <v>5</v>
      </c>
      <c r="D491" s="17" t="s">
        <v>38</v>
      </c>
      <c r="E491" s="8" t="s">
        <v>736</v>
      </c>
      <c r="F491" s="8" t="str">
        <f>VLOOKUP(表1[[#This Row],[图书名称]],表3[],2,FALSE)</f>
        <v>BKC-005</v>
      </c>
      <c r="G491" s="17" t="s">
        <v>28</v>
      </c>
      <c r="H491" s="18">
        <v>23</v>
      </c>
    </row>
    <row r="492" spans="1:8" x14ac:dyDescent="0.15">
      <c r="A492" s="15" t="s">
        <v>543</v>
      </c>
      <c r="B492" s="16">
        <v>41424</v>
      </c>
      <c r="C492" s="18">
        <f>MONTH($B$3:$B$678)</f>
        <v>5</v>
      </c>
      <c r="D492" s="17" t="s">
        <v>37</v>
      </c>
      <c r="E492" s="8" t="s">
        <v>734</v>
      </c>
      <c r="F492" s="8" t="str">
        <f>VLOOKUP(表1[[#This Row],[图书名称]],表3[],2,FALSE)</f>
        <v>BKC-004</v>
      </c>
      <c r="G492" s="17" t="s">
        <v>3</v>
      </c>
      <c r="H492" s="18">
        <v>26</v>
      </c>
    </row>
    <row r="493" spans="1:8" x14ac:dyDescent="0.15">
      <c r="A493" s="15" t="s">
        <v>544</v>
      </c>
      <c r="B493" s="16">
        <v>41425</v>
      </c>
      <c r="C493" s="18">
        <f>MONTH($B$3:$B$678)</f>
        <v>5</v>
      </c>
      <c r="D493" s="17" t="s">
        <v>36</v>
      </c>
      <c r="E493" s="8" t="s">
        <v>55</v>
      </c>
      <c r="F493" s="8" t="str">
        <f>VLOOKUP(表1[[#This Row],[图书名称]],表3[],2,FALSE)</f>
        <v>BKC-001</v>
      </c>
      <c r="G493" s="17" t="s">
        <v>22</v>
      </c>
      <c r="H493" s="18">
        <v>27</v>
      </c>
    </row>
    <row r="494" spans="1:8" x14ac:dyDescent="0.15">
      <c r="A494" s="15" t="s">
        <v>545</v>
      </c>
      <c r="B494" s="16">
        <v>41425</v>
      </c>
      <c r="C494" s="18">
        <f>MONTH($B$3:$B$678)</f>
        <v>5</v>
      </c>
      <c r="D494" s="17" t="s">
        <v>37</v>
      </c>
      <c r="E494" s="8" t="s">
        <v>733</v>
      </c>
      <c r="F494" s="8" t="str">
        <f>VLOOKUP(表1[[#This Row],[图书名称]],表3[],2,FALSE)</f>
        <v>BKC-002</v>
      </c>
      <c r="G494" s="17" t="s">
        <v>12</v>
      </c>
      <c r="H494" s="18">
        <v>30</v>
      </c>
    </row>
    <row r="495" spans="1:8" x14ac:dyDescent="0.15">
      <c r="A495" s="15" t="s">
        <v>546</v>
      </c>
      <c r="B495" s="16">
        <v>41426</v>
      </c>
      <c r="C495" s="18">
        <f>MONTH($B$3:$B$678)</f>
        <v>6</v>
      </c>
      <c r="D495" s="17" t="s">
        <v>36</v>
      </c>
      <c r="E495" s="8" t="s">
        <v>52</v>
      </c>
      <c r="F495" s="8" t="str">
        <f>VLOOKUP(表1[[#This Row],[图书名称]],表3[],2,FALSE)</f>
        <v>BKC-003</v>
      </c>
      <c r="G495" s="17" t="s">
        <v>10</v>
      </c>
      <c r="H495" s="18">
        <v>7</v>
      </c>
    </row>
    <row r="496" spans="1:8" x14ac:dyDescent="0.15">
      <c r="A496" s="15" t="s">
        <v>547</v>
      </c>
      <c r="B496" s="16">
        <v>41427</v>
      </c>
      <c r="C496" s="18">
        <f>MONTH($B$3:$B$678)</f>
        <v>6</v>
      </c>
      <c r="D496" s="17" t="s">
        <v>37</v>
      </c>
      <c r="E496" s="8" t="s">
        <v>736</v>
      </c>
      <c r="F496" s="8" t="str">
        <f>VLOOKUP(表1[[#This Row],[图书名称]],表3[],2,FALSE)</f>
        <v>BKC-005</v>
      </c>
      <c r="G496" s="17" t="s">
        <v>4</v>
      </c>
      <c r="H496" s="18">
        <v>4</v>
      </c>
    </row>
    <row r="497" spans="1:8" x14ac:dyDescent="0.15">
      <c r="A497" s="15" t="s">
        <v>548</v>
      </c>
      <c r="B497" s="16">
        <v>41429</v>
      </c>
      <c r="C497" s="18">
        <f>MONTH($B$3:$B$678)</f>
        <v>6</v>
      </c>
      <c r="D497" s="17" t="s">
        <v>38</v>
      </c>
      <c r="E497" s="8" t="s">
        <v>733</v>
      </c>
      <c r="F497" s="8" t="str">
        <f>VLOOKUP(表1[[#This Row],[图书名称]],表3[],2,FALSE)</f>
        <v>BKC-002</v>
      </c>
      <c r="G497" s="17" t="s">
        <v>29</v>
      </c>
      <c r="H497" s="18">
        <v>27</v>
      </c>
    </row>
    <row r="498" spans="1:8" x14ac:dyDescent="0.15">
      <c r="A498" s="15" t="s">
        <v>549</v>
      </c>
      <c r="B498" s="16">
        <v>41430</v>
      </c>
      <c r="C498" s="18">
        <f>MONTH($B$3:$B$678)</f>
        <v>6</v>
      </c>
      <c r="D498" s="17" t="s">
        <v>38</v>
      </c>
      <c r="E498" s="8" t="s">
        <v>733</v>
      </c>
      <c r="F498" s="8" t="str">
        <f>VLOOKUP(表1[[#This Row],[图书名称]],表3[],2,FALSE)</f>
        <v>BKC-002</v>
      </c>
      <c r="G498" s="17" t="s">
        <v>16</v>
      </c>
      <c r="H498" s="18">
        <v>19</v>
      </c>
    </row>
    <row r="499" spans="1:8" x14ac:dyDescent="0.15">
      <c r="A499" s="15" t="s">
        <v>550</v>
      </c>
      <c r="B499" s="16">
        <v>41432</v>
      </c>
      <c r="C499" s="18">
        <f>MONTH($B$3:$B$678)</f>
        <v>6</v>
      </c>
      <c r="D499" s="17" t="s">
        <v>36</v>
      </c>
      <c r="E499" s="8" t="s">
        <v>52</v>
      </c>
      <c r="F499" s="8" t="str">
        <f>VLOOKUP(表1[[#This Row],[图书名称]],表3[],2,FALSE)</f>
        <v>BKC-003</v>
      </c>
      <c r="G499" s="17" t="s">
        <v>14</v>
      </c>
      <c r="H499" s="18">
        <v>1</v>
      </c>
    </row>
    <row r="500" spans="1:8" x14ac:dyDescent="0.15">
      <c r="A500" s="15" t="s">
        <v>551</v>
      </c>
      <c r="B500" s="16">
        <v>41432</v>
      </c>
      <c r="C500" s="18">
        <f>MONTH($B$3:$B$678)</f>
        <v>6</v>
      </c>
      <c r="D500" s="17" t="s">
        <v>36</v>
      </c>
      <c r="E500" s="8" t="s">
        <v>54</v>
      </c>
      <c r="F500" s="8" t="str">
        <f>VLOOKUP(表1[[#This Row],[图书名称]],表3[],2,FALSE)</f>
        <v>BKS-002</v>
      </c>
      <c r="G500" s="17" t="s">
        <v>2</v>
      </c>
      <c r="H500" s="18">
        <v>2</v>
      </c>
    </row>
    <row r="501" spans="1:8" x14ac:dyDescent="0.15">
      <c r="A501" s="15" t="s">
        <v>552</v>
      </c>
      <c r="B501" s="16">
        <v>41433</v>
      </c>
      <c r="C501" s="18">
        <f>MONTH($B$3:$B$678)</f>
        <v>6</v>
      </c>
      <c r="D501" s="17" t="s">
        <v>36</v>
      </c>
      <c r="E501" s="8" t="s">
        <v>733</v>
      </c>
      <c r="F501" s="8" t="str">
        <f>VLOOKUP(表1[[#This Row],[图书名称]],表3[],2,FALSE)</f>
        <v>BKC-002</v>
      </c>
      <c r="G501" s="17" t="s">
        <v>20</v>
      </c>
      <c r="H501" s="18">
        <v>32</v>
      </c>
    </row>
    <row r="502" spans="1:8" x14ac:dyDescent="0.15">
      <c r="A502" s="15" t="s">
        <v>553</v>
      </c>
      <c r="B502" s="16">
        <v>41434</v>
      </c>
      <c r="C502" s="18">
        <f>MONTH($B$3:$B$678)</f>
        <v>6</v>
      </c>
      <c r="D502" s="17" t="s">
        <v>36</v>
      </c>
      <c r="E502" s="8" t="s">
        <v>52</v>
      </c>
      <c r="F502" s="8" t="str">
        <f>VLOOKUP(表1[[#This Row],[图书名称]],表3[],2,FALSE)</f>
        <v>BKC-003</v>
      </c>
      <c r="G502" s="17" t="s">
        <v>11</v>
      </c>
      <c r="H502" s="18">
        <v>19</v>
      </c>
    </row>
    <row r="503" spans="1:8" x14ac:dyDescent="0.15">
      <c r="A503" s="15" t="s">
        <v>554</v>
      </c>
      <c r="B503" s="16">
        <v>41436</v>
      </c>
      <c r="C503" s="18">
        <f>MONTH($B$3:$B$678)</f>
        <v>6</v>
      </c>
      <c r="D503" s="17" t="s">
        <v>36</v>
      </c>
      <c r="E503" s="8" t="s">
        <v>735</v>
      </c>
      <c r="F503" s="8" t="str">
        <f>VLOOKUP(表1[[#This Row],[图书名称]],表3[],2,FALSE)</f>
        <v>BKC-006</v>
      </c>
      <c r="G503" s="17" t="s">
        <v>17</v>
      </c>
      <c r="H503" s="18">
        <v>31</v>
      </c>
    </row>
    <row r="504" spans="1:8" x14ac:dyDescent="0.15">
      <c r="A504" s="15" t="s">
        <v>555</v>
      </c>
      <c r="B504" s="16">
        <v>41438</v>
      </c>
      <c r="C504" s="18">
        <f>MONTH($B$3:$B$678)</f>
        <v>6</v>
      </c>
      <c r="D504" s="17" t="s">
        <v>36</v>
      </c>
      <c r="E504" s="8" t="s">
        <v>733</v>
      </c>
      <c r="F504" s="8" t="str">
        <f>VLOOKUP(表1[[#This Row],[图书名称]],表3[],2,FALSE)</f>
        <v>BKC-002</v>
      </c>
      <c r="G504" s="17" t="s">
        <v>26</v>
      </c>
      <c r="H504" s="18">
        <v>49</v>
      </c>
    </row>
    <row r="505" spans="1:8" x14ac:dyDescent="0.15">
      <c r="A505" s="15" t="s">
        <v>556</v>
      </c>
      <c r="B505" s="16">
        <v>41439</v>
      </c>
      <c r="C505" s="18">
        <f>MONTH($B$3:$B$678)</f>
        <v>6</v>
      </c>
      <c r="D505" s="17" t="s">
        <v>37</v>
      </c>
      <c r="E505" s="8" t="s">
        <v>735</v>
      </c>
      <c r="F505" s="8" t="str">
        <f>VLOOKUP(表1[[#This Row],[图书名称]],表3[],2,FALSE)</f>
        <v>BKC-006</v>
      </c>
      <c r="G505" s="17" t="s">
        <v>25</v>
      </c>
      <c r="H505" s="18">
        <v>18</v>
      </c>
    </row>
    <row r="506" spans="1:8" x14ac:dyDescent="0.15">
      <c r="A506" s="15" t="s">
        <v>557</v>
      </c>
      <c r="B506" s="16">
        <v>41439</v>
      </c>
      <c r="C506" s="18">
        <f>MONTH($B$3:$B$678)</f>
        <v>6</v>
      </c>
      <c r="D506" s="17" t="s">
        <v>36</v>
      </c>
      <c r="E506" s="8" t="s">
        <v>734</v>
      </c>
      <c r="F506" s="8" t="str">
        <f>VLOOKUP(表1[[#This Row],[图书名称]],表3[],2,FALSE)</f>
        <v>BKC-004</v>
      </c>
      <c r="G506" s="17" t="s">
        <v>11</v>
      </c>
      <c r="H506" s="18">
        <v>38</v>
      </c>
    </row>
    <row r="507" spans="1:8" x14ac:dyDescent="0.15">
      <c r="A507" s="15" t="s">
        <v>558</v>
      </c>
      <c r="B507" s="16">
        <v>41440</v>
      </c>
      <c r="C507" s="18">
        <f>MONTH($B$3:$B$678)</f>
        <v>6</v>
      </c>
      <c r="D507" s="17" t="s">
        <v>37</v>
      </c>
      <c r="E507" s="8" t="s">
        <v>53</v>
      </c>
      <c r="F507" s="8" t="str">
        <f>VLOOKUP(表1[[#This Row],[图书名称]],表3[],2,FALSE)</f>
        <v>BKS-001</v>
      </c>
      <c r="G507" s="17" t="s">
        <v>4</v>
      </c>
      <c r="H507" s="18">
        <v>28</v>
      </c>
    </row>
    <row r="508" spans="1:8" x14ac:dyDescent="0.15">
      <c r="A508" s="15" t="s">
        <v>559</v>
      </c>
      <c r="B508" s="16">
        <v>41440</v>
      </c>
      <c r="C508" s="18">
        <f>MONTH($B$3:$B$678)</f>
        <v>6</v>
      </c>
      <c r="D508" s="17" t="s">
        <v>36</v>
      </c>
      <c r="E508" s="8" t="s">
        <v>733</v>
      </c>
      <c r="F508" s="8" t="str">
        <f>VLOOKUP(表1[[#This Row],[图书名称]],表3[],2,FALSE)</f>
        <v>BKC-002</v>
      </c>
      <c r="G508" s="17" t="s">
        <v>10</v>
      </c>
      <c r="H508" s="18">
        <v>27</v>
      </c>
    </row>
    <row r="509" spans="1:8" x14ac:dyDescent="0.15">
      <c r="A509" s="15" t="s">
        <v>560</v>
      </c>
      <c r="B509" s="16">
        <v>41441</v>
      </c>
      <c r="C509" s="18">
        <f>MONTH($B$3:$B$678)</f>
        <v>6</v>
      </c>
      <c r="D509" s="17" t="s">
        <v>37</v>
      </c>
      <c r="E509" s="8" t="s">
        <v>55</v>
      </c>
      <c r="F509" s="8" t="str">
        <f>VLOOKUP(表1[[#This Row],[图书名称]],表3[],2,FALSE)</f>
        <v>BKC-001</v>
      </c>
      <c r="G509" s="17" t="s">
        <v>5</v>
      </c>
      <c r="H509" s="18">
        <v>8</v>
      </c>
    </row>
    <row r="510" spans="1:8" x14ac:dyDescent="0.15">
      <c r="A510" s="15" t="s">
        <v>561</v>
      </c>
      <c r="B510" s="16">
        <v>41443</v>
      </c>
      <c r="C510" s="18">
        <f>MONTH($B$3:$B$678)</f>
        <v>6</v>
      </c>
      <c r="D510" s="17" t="s">
        <v>36</v>
      </c>
      <c r="E510" s="8" t="s">
        <v>52</v>
      </c>
      <c r="F510" s="8" t="str">
        <f>VLOOKUP(表1[[#This Row],[图书名称]],表3[],2,FALSE)</f>
        <v>BKC-003</v>
      </c>
      <c r="G510" s="17" t="s">
        <v>2</v>
      </c>
      <c r="H510" s="18">
        <v>31</v>
      </c>
    </row>
    <row r="511" spans="1:8" x14ac:dyDescent="0.15">
      <c r="A511" s="15" t="s">
        <v>562</v>
      </c>
      <c r="B511" s="16">
        <v>41444</v>
      </c>
      <c r="C511" s="18">
        <f>MONTH($B$3:$B$678)</f>
        <v>6</v>
      </c>
      <c r="D511" s="17" t="s">
        <v>37</v>
      </c>
      <c r="E511" s="8" t="s">
        <v>54</v>
      </c>
      <c r="F511" s="8" t="str">
        <f>VLOOKUP(表1[[#This Row],[图书名称]],表3[],2,FALSE)</f>
        <v>BKS-002</v>
      </c>
      <c r="G511" s="17" t="s">
        <v>12</v>
      </c>
      <c r="H511" s="18">
        <v>31</v>
      </c>
    </row>
    <row r="512" spans="1:8" x14ac:dyDescent="0.15">
      <c r="A512" s="15" t="s">
        <v>563</v>
      </c>
      <c r="B512" s="16">
        <v>41444</v>
      </c>
      <c r="C512" s="18">
        <f>MONTH($B$3:$B$678)</f>
        <v>6</v>
      </c>
      <c r="D512" s="17" t="s">
        <v>37</v>
      </c>
      <c r="E512" s="8" t="s">
        <v>734</v>
      </c>
      <c r="F512" s="8" t="str">
        <f>VLOOKUP(表1[[#This Row],[图书名称]],表3[],2,FALSE)</f>
        <v>BKC-004</v>
      </c>
      <c r="G512" s="17" t="s">
        <v>18</v>
      </c>
      <c r="H512" s="18">
        <v>8</v>
      </c>
    </row>
    <row r="513" spans="1:8" x14ac:dyDescent="0.15">
      <c r="A513" s="15" t="s">
        <v>564</v>
      </c>
      <c r="B513" s="16">
        <v>41445</v>
      </c>
      <c r="C513" s="18">
        <f>MONTH($B$3:$B$678)</f>
        <v>6</v>
      </c>
      <c r="D513" s="17" t="s">
        <v>37</v>
      </c>
      <c r="E513" s="8" t="s">
        <v>734</v>
      </c>
      <c r="F513" s="8" t="str">
        <f>VLOOKUP(表1[[#This Row],[图书名称]],表3[],2,FALSE)</f>
        <v>BKC-004</v>
      </c>
      <c r="G513" s="17" t="s">
        <v>9</v>
      </c>
      <c r="H513" s="18">
        <v>25</v>
      </c>
    </row>
    <row r="514" spans="1:8" x14ac:dyDescent="0.15">
      <c r="A514" s="15" t="s">
        <v>565</v>
      </c>
      <c r="B514" s="16">
        <v>41445</v>
      </c>
      <c r="C514" s="18">
        <f>MONTH($B$3:$B$678)</f>
        <v>6</v>
      </c>
      <c r="D514" s="17" t="s">
        <v>37</v>
      </c>
      <c r="E514" s="8" t="s">
        <v>735</v>
      </c>
      <c r="F514" s="8" t="str">
        <f>VLOOKUP(表1[[#This Row],[图书名称]],表3[],2,FALSE)</f>
        <v>BKC-006</v>
      </c>
      <c r="G514" s="17" t="s">
        <v>25</v>
      </c>
      <c r="H514" s="18">
        <v>10</v>
      </c>
    </row>
    <row r="515" spans="1:8" x14ac:dyDescent="0.15">
      <c r="A515" s="15" t="s">
        <v>566</v>
      </c>
      <c r="B515" s="16">
        <v>41446</v>
      </c>
      <c r="C515" s="18">
        <f>MONTH($B$3:$B$678)</f>
        <v>6</v>
      </c>
      <c r="D515" s="17" t="s">
        <v>37</v>
      </c>
      <c r="E515" s="8" t="s">
        <v>736</v>
      </c>
      <c r="F515" s="8" t="str">
        <f>VLOOKUP(表1[[#This Row],[图书名称]],表3[],2,FALSE)</f>
        <v>BKC-005</v>
      </c>
      <c r="G515" s="17" t="s">
        <v>4</v>
      </c>
      <c r="H515" s="18">
        <v>12</v>
      </c>
    </row>
    <row r="516" spans="1:8" x14ac:dyDescent="0.15">
      <c r="A516" s="15" t="s">
        <v>567</v>
      </c>
      <c r="B516" s="16">
        <v>41447</v>
      </c>
      <c r="C516" s="18">
        <f>MONTH($B$3:$B$678)</f>
        <v>6</v>
      </c>
      <c r="D516" s="17" t="s">
        <v>38</v>
      </c>
      <c r="E516" s="8" t="s">
        <v>52</v>
      </c>
      <c r="F516" s="8" t="str">
        <f>VLOOKUP(表1[[#This Row],[图书名称]],表3[],2,FALSE)</f>
        <v>BKC-003</v>
      </c>
      <c r="G516" s="17" t="s">
        <v>16</v>
      </c>
      <c r="H516" s="18">
        <v>22</v>
      </c>
    </row>
    <row r="517" spans="1:8" x14ac:dyDescent="0.15">
      <c r="A517" s="15" t="s">
        <v>568</v>
      </c>
      <c r="B517" s="16">
        <v>41447</v>
      </c>
      <c r="C517" s="18">
        <f>MONTH($B$3:$B$678)</f>
        <v>6</v>
      </c>
      <c r="D517" s="17" t="s">
        <v>37</v>
      </c>
      <c r="E517" s="8" t="s">
        <v>734</v>
      </c>
      <c r="F517" s="8" t="str">
        <f>VLOOKUP(表1[[#This Row],[图书名称]],表3[],2,FALSE)</f>
        <v>BKC-004</v>
      </c>
      <c r="G517" s="17" t="s">
        <v>24</v>
      </c>
      <c r="H517" s="18">
        <v>8</v>
      </c>
    </row>
    <row r="518" spans="1:8" x14ac:dyDescent="0.15">
      <c r="A518" s="15" t="s">
        <v>569</v>
      </c>
      <c r="B518" s="16">
        <v>41448</v>
      </c>
      <c r="C518" s="18">
        <f>MONTH($B$3:$B$678)</f>
        <v>6</v>
      </c>
      <c r="D518" s="17" t="s">
        <v>38</v>
      </c>
      <c r="E518" s="8" t="s">
        <v>736</v>
      </c>
      <c r="F518" s="8" t="str">
        <f>VLOOKUP(表1[[#This Row],[图书名称]],表3[],2,FALSE)</f>
        <v>BKC-005</v>
      </c>
      <c r="G518" s="17" t="s">
        <v>28</v>
      </c>
      <c r="H518" s="18">
        <v>29</v>
      </c>
    </row>
    <row r="519" spans="1:8" x14ac:dyDescent="0.15">
      <c r="A519" s="15" t="s">
        <v>570</v>
      </c>
      <c r="B519" s="16">
        <v>41450</v>
      </c>
      <c r="C519" s="18">
        <f>MONTH($B$3:$B$678)</f>
        <v>6</v>
      </c>
      <c r="D519" s="17" t="s">
        <v>37</v>
      </c>
      <c r="E519" s="8" t="s">
        <v>53</v>
      </c>
      <c r="F519" s="8" t="str">
        <f>VLOOKUP(表1[[#This Row],[图书名称]],表3[],2,FALSE)</f>
        <v>BKS-001</v>
      </c>
      <c r="G519" s="17" t="s">
        <v>3</v>
      </c>
      <c r="H519" s="18">
        <v>28</v>
      </c>
    </row>
    <row r="520" spans="1:8" x14ac:dyDescent="0.15">
      <c r="A520" s="15" t="s">
        <v>571</v>
      </c>
      <c r="B520" s="16">
        <v>41451</v>
      </c>
      <c r="C520" s="18">
        <f>MONTH($B$3:$B$678)</f>
        <v>6</v>
      </c>
      <c r="D520" s="17" t="s">
        <v>36</v>
      </c>
      <c r="E520" s="8" t="s">
        <v>52</v>
      </c>
      <c r="F520" s="8" t="str">
        <f>VLOOKUP(表1[[#This Row],[图书名称]],表3[],2,FALSE)</f>
        <v>BKC-003</v>
      </c>
      <c r="G520" s="17" t="s">
        <v>22</v>
      </c>
      <c r="H520" s="18">
        <v>8</v>
      </c>
    </row>
    <row r="521" spans="1:8" x14ac:dyDescent="0.15">
      <c r="A521" s="15" t="s">
        <v>572</v>
      </c>
      <c r="B521" s="16">
        <v>41452</v>
      </c>
      <c r="C521" s="18">
        <f>MONTH($B$3:$B$678)</f>
        <v>6</v>
      </c>
      <c r="D521" s="17" t="s">
        <v>36</v>
      </c>
      <c r="E521" s="8" t="s">
        <v>52</v>
      </c>
      <c r="F521" s="8" t="str">
        <f>VLOOKUP(表1[[#This Row],[图书名称]],表3[],2,FALSE)</f>
        <v>BKC-003</v>
      </c>
      <c r="G521" s="17" t="s">
        <v>14</v>
      </c>
      <c r="H521" s="18">
        <v>39</v>
      </c>
    </row>
    <row r="522" spans="1:8" x14ac:dyDescent="0.15">
      <c r="A522" s="15" t="s">
        <v>573</v>
      </c>
      <c r="B522" s="16">
        <v>41452</v>
      </c>
      <c r="C522" s="18">
        <f>MONTH($B$3:$B$678)</f>
        <v>6</v>
      </c>
      <c r="D522" s="17" t="s">
        <v>36</v>
      </c>
      <c r="E522" s="8" t="s">
        <v>55</v>
      </c>
      <c r="F522" s="8" t="str">
        <f>VLOOKUP(表1[[#This Row],[图书名称]],表3[],2,FALSE)</f>
        <v>BKC-001</v>
      </c>
      <c r="G522" s="17" t="s">
        <v>10</v>
      </c>
      <c r="H522" s="18">
        <v>33</v>
      </c>
    </row>
    <row r="523" spans="1:8" x14ac:dyDescent="0.15">
      <c r="A523" s="15" t="s">
        <v>574</v>
      </c>
      <c r="B523" s="16">
        <v>41453</v>
      </c>
      <c r="C523" s="18">
        <f>MONTH($B$3:$B$678)</f>
        <v>6</v>
      </c>
      <c r="D523" s="17" t="s">
        <v>36</v>
      </c>
      <c r="E523" s="8" t="s">
        <v>52</v>
      </c>
      <c r="F523" s="8" t="str">
        <f>VLOOKUP(表1[[#This Row],[图书名称]],表3[],2,FALSE)</f>
        <v>BKC-003</v>
      </c>
      <c r="G523" s="17" t="s">
        <v>20</v>
      </c>
      <c r="H523" s="18">
        <v>43</v>
      </c>
    </row>
    <row r="524" spans="1:8" x14ac:dyDescent="0.15">
      <c r="A524" s="15" t="s">
        <v>575</v>
      </c>
      <c r="B524" s="16">
        <v>41453</v>
      </c>
      <c r="C524" s="18">
        <f>MONTH($B$3:$B$678)</f>
        <v>6</v>
      </c>
      <c r="D524" s="17" t="s">
        <v>36</v>
      </c>
      <c r="E524" s="8" t="s">
        <v>734</v>
      </c>
      <c r="F524" s="8" t="str">
        <f>VLOOKUP(表1[[#This Row],[图书名称]],表3[],2,FALSE)</f>
        <v>BKC-004</v>
      </c>
      <c r="G524" s="17" t="s">
        <v>2</v>
      </c>
      <c r="H524" s="18">
        <v>35</v>
      </c>
    </row>
    <row r="525" spans="1:8" x14ac:dyDescent="0.15">
      <c r="A525" s="15" t="s">
        <v>576</v>
      </c>
      <c r="B525" s="16">
        <v>41454</v>
      </c>
      <c r="C525" s="18">
        <f>MONTH($B$3:$B$678)</f>
        <v>6</v>
      </c>
      <c r="D525" s="17" t="s">
        <v>37</v>
      </c>
      <c r="E525" s="8" t="s">
        <v>54</v>
      </c>
      <c r="F525" s="8" t="str">
        <f>VLOOKUP(表1[[#This Row],[图书名称]],表3[],2,FALSE)</f>
        <v>BKS-002</v>
      </c>
      <c r="G525" s="17" t="s">
        <v>24</v>
      </c>
      <c r="H525" s="18">
        <v>40</v>
      </c>
    </row>
    <row r="526" spans="1:8" x14ac:dyDescent="0.15">
      <c r="A526" s="15" t="s">
        <v>577</v>
      </c>
      <c r="B526" s="16">
        <v>41458</v>
      </c>
      <c r="C526" s="18">
        <f>MONTH($B$3:$B$678)</f>
        <v>7</v>
      </c>
      <c r="D526" s="17" t="s">
        <v>37</v>
      </c>
      <c r="E526" s="8" t="s">
        <v>52</v>
      </c>
      <c r="F526" s="8" t="str">
        <f>VLOOKUP(表1[[#This Row],[图书名称]],表3[],2,FALSE)</f>
        <v>BKC-003</v>
      </c>
      <c r="G526" s="17" t="s">
        <v>12</v>
      </c>
      <c r="H526" s="18">
        <v>33</v>
      </c>
    </row>
    <row r="527" spans="1:8" x14ac:dyDescent="0.15">
      <c r="A527" s="15" t="s">
        <v>578</v>
      </c>
      <c r="B527" s="16">
        <v>41458</v>
      </c>
      <c r="C527" s="18">
        <f>MONTH($B$3:$B$678)</f>
        <v>7</v>
      </c>
      <c r="D527" s="17" t="s">
        <v>37</v>
      </c>
      <c r="E527" s="8" t="s">
        <v>735</v>
      </c>
      <c r="F527" s="8" t="str">
        <f>VLOOKUP(表1[[#This Row],[图书名称]],表3[],2,FALSE)</f>
        <v>BKC-006</v>
      </c>
      <c r="G527" s="17" t="s">
        <v>24</v>
      </c>
      <c r="H527" s="18">
        <v>11</v>
      </c>
    </row>
    <row r="528" spans="1:8" x14ac:dyDescent="0.15">
      <c r="A528" s="15" t="s">
        <v>579</v>
      </c>
      <c r="B528" s="16">
        <v>41459</v>
      </c>
      <c r="C528" s="18">
        <f>MONTH($B$3:$B$678)</f>
        <v>7</v>
      </c>
      <c r="D528" s="17" t="s">
        <v>37</v>
      </c>
      <c r="E528" s="8" t="s">
        <v>55</v>
      </c>
      <c r="F528" s="8" t="str">
        <f>VLOOKUP(表1[[#This Row],[图书名称]],表3[],2,FALSE)</f>
        <v>BKC-001</v>
      </c>
      <c r="G528" s="17" t="s">
        <v>9</v>
      </c>
      <c r="H528" s="18">
        <v>46</v>
      </c>
    </row>
    <row r="529" spans="1:8" x14ac:dyDescent="0.15">
      <c r="A529" s="15" t="s">
        <v>580</v>
      </c>
      <c r="B529" s="16">
        <v>41460</v>
      </c>
      <c r="C529" s="18">
        <f>MONTH($B$3:$B$678)</f>
        <v>7</v>
      </c>
      <c r="D529" s="17" t="s">
        <v>38</v>
      </c>
      <c r="E529" s="8" t="s">
        <v>52</v>
      </c>
      <c r="F529" s="8" t="str">
        <f>VLOOKUP(表1[[#This Row],[图书名称]],表3[],2,FALSE)</f>
        <v>BKC-003</v>
      </c>
      <c r="G529" s="17" t="s">
        <v>29</v>
      </c>
      <c r="H529" s="18">
        <v>30</v>
      </c>
    </row>
    <row r="530" spans="1:8" x14ac:dyDescent="0.15">
      <c r="A530" s="15" t="s">
        <v>581</v>
      </c>
      <c r="B530" s="16">
        <v>41460</v>
      </c>
      <c r="C530" s="18">
        <f>MONTH($B$3:$B$678)</f>
        <v>7</v>
      </c>
      <c r="D530" s="17" t="s">
        <v>37</v>
      </c>
      <c r="E530" s="8" t="s">
        <v>734</v>
      </c>
      <c r="F530" s="8" t="str">
        <f>VLOOKUP(表1[[#This Row],[图书名称]],表3[],2,FALSE)</f>
        <v>BKC-004</v>
      </c>
      <c r="G530" s="17" t="s">
        <v>23</v>
      </c>
      <c r="H530" s="18">
        <v>14</v>
      </c>
    </row>
    <row r="531" spans="1:8" x14ac:dyDescent="0.15">
      <c r="A531" s="15" t="s">
        <v>582</v>
      </c>
      <c r="B531" s="16">
        <v>41461</v>
      </c>
      <c r="C531" s="18">
        <f>MONTH($B$3:$B$678)</f>
        <v>7</v>
      </c>
      <c r="D531" s="17" t="s">
        <v>37</v>
      </c>
      <c r="E531" s="8" t="s">
        <v>736</v>
      </c>
      <c r="F531" s="8" t="str">
        <f>VLOOKUP(表1[[#This Row],[图书名称]],表3[],2,FALSE)</f>
        <v>BKC-005</v>
      </c>
      <c r="G531" s="17" t="s">
        <v>5</v>
      </c>
      <c r="H531" s="18">
        <v>36</v>
      </c>
    </row>
    <row r="532" spans="1:8" x14ac:dyDescent="0.15">
      <c r="A532" s="15" t="s">
        <v>583</v>
      </c>
      <c r="B532" s="16">
        <v>41462</v>
      </c>
      <c r="C532" s="18">
        <f>MONTH($B$3:$B$678)</f>
        <v>7</v>
      </c>
      <c r="D532" s="17" t="s">
        <v>36</v>
      </c>
      <c r="E532" s="8" t="s">
        <v>735</v>
      </c>
      <c r="F532" s="8" t="str">
        <f>VLOOKUP(表1[[#This Row],[图书名称]],表3[],2,FALSE)</f>
        <v>BKC-006</v>
      </c>
      <c r="G532" s="17" t="s">
        <v>14</v>
      </c>
      <c r="H532" s="18">
        <v>45</v>
      </c>
    </row>
    <row r="533" spans="1:8" x14ac:dyDescent="0.15">
      <c r="A533" s="15" t="s">
        <v>584</v>
      </c>
      <c r="B533" s="16">
        <v>41465</v>
      </c>
      <c r="C533" s="18">
        <f>MONTH($B$3:$B$678)</f>
        <v>7</v>
      </c>
      <c r="D533" s="17" t="s">
        <v>37</v>
      </c>
      <c r="E533" s="8" t="s">
        <v>55</v>
      </c>
      <c r="F533" s="8" t="str">
        <f>VLOOKUP(表1[[#This Row],[图书名称]],表3[],2,FALSE)</f>
        <v>BKC-001</v>
      </c>
      <c r="G533" s="17" t="s">
        <v>9</v>
      </c>
      <c r="H533" s="18">
        <v>40</v>
      </c>
    </row>
    <row r="534" spans="1:8" x14ac:dyDescent="0.15">
      <c r="A534" s="15" t="s">
        <v>585</v>
      </c>
      <c r="B534" s="16">
        <v>41466</v>
      </c>
      <c r="C534" s="18">
        <f>MONTH($B$3:$B$678)</f>
        <v>7</v>
      </c>
      <c r="D534" s="17" t="s">
        <v>36</v>
      </c>
      <c r="E534" s="8" t="s">
        <v>52</v>
      </c>
      <c r="F534" s="8" t="str">
        <f>VLOOKUP(表1[[#This Row],[图书名称]],表3[],2,FALSE)</f>
        <v>BKC-003</v>
      </c>
      <c r="G534" s="17" t="s">
        <v>22</v>
      </c>
      <c r="H534" s="18">
        <v>34</v>
      </c>
    </row>
    <row r="535" spans="1:8" x14ac:dyDescent="0.15">
      <c r="A535" s="15" t="s">
        <v>586</v>
      </c>
      <c r="B535" s="16">
        <v>41467</v>
      </c>
      <c r="C535" s="18">
        <f>MONTH($B$3:$B$678)</f>
        <v>7</v>
      </c>
      <c r="D535" s="17" t="s">
        <v>36</v>
      </c>
      <c r="E535" s="8" t="s">
        <v>736</v>
      </c>
      <c r="F535" s="8" t="str">
        <f>VLOOKUP(表1[[#This Row],[图书名称]],表3[],2,FALSE)</f>
        <v>BKC-005</v>
      </c>
      <c r="G535" s="17" t="s">
        <v>21</v>
      </c>
      <c r="H535" s="18">
        <v>31</v>
      </c>
    </row>
    <row r="536" spans="1:8" x14ac:dyDescent="0.15">
      <c r="A536" s="15" t="s">
        <v>587</v>
      </c>
      <c r="B536" s="16">
        <v>41467</v>
      </c>
      <c r="C536" s="18">
        <f>MONTH($B$3:$B$678)</f>
        <v>7</v>
      </c>
      <c r="D536" s="17" t="s">
        <v>38</v>
      </c>
      <c r="E536" s="8" t="s">
        <v>52</v>
      </c>
      <c r="F536" s="8" t="str">
        <f>VLOOKUP(表1[[#This Row],[图书名称]],表3[],2,FALSE)</f>
        <v>BKC-003</v>
      </c>
      <c r="G536" s="17" t="s">
        <v>30</v>
      </c>
      <c r="H536" s="18">
        <v>16</v>
      </c>
    </row>
    <row r="537" spans="1:8" x14ac:dyDescent="0.15">
      <c r="A537" s="15" t="s">
        <v>588</v>
      </c>
      <c r="B537" s="16">
        <v>41468</v>
      </c>
      <c r="C537" s="18">
        <f>MONTH($B$3:$B$678)</f>
        <v>7</v>
      </c>
      <c r="D537" s="17" t="s">
        <v>36</v>
      </c>
      <c r="E537" s="8" t="s">
        <v>54</v>
      </c>
      <c r="F537" s="8" t="str">
        <f>VLOOKUP(表1[[#This Row],[图书名称]],表3[],2,FALSE)</f>
        <v>BKS-002</v>
      </c>
      <c r="G537" s="17" t="s">
        <v>10</v>
      </c>
      <c r="H537" s="18">
        <v>28</v>
      </c>
    </row>
    <row r="538" spans="1:8" x14ac:dyDescent="0.15">
      <c r="A538" s="15" t="s">
        <v>589</v>
      </c>
      <c r="B538" s="16">
        <v>41468</v>
      </c>
      <c r="C538" s="18">
        <f>MONTH($B$3:$B$678)</f>
        <v>7</v>
      </c>
      <c r="D538" s="17" t="s">
        <v>37</v>
      </c>
      <c r="E538" s="8" t="s">
        <v>54</v>
      </c>
      <c r="F538" s="8" t="str">
        <f>VLOOKUP(表1[[#This Row],[图书名称]],表3[],2,FALSE)</f>
        <v>BKS-002</v>
      </c>
      <c r="G538" s="17" t="s">
        <v>4</v>
      </c>
      <c r="H538" s="18">
        <v>5</v>
      </c>
    </row>
    <row r="539" spans="1:8" x14ac:dyDescent="0.15">
      <c r="A539" s="15" t="s">
        <v>590</v>
      </c>
      <c r="B539" s="16">
        <v>41469</v>
      </c>
      <c r="C539" s="18">
        <f>MONTH($B$3:$B$678)</f>
        <v>7</v>
      </c>
      <c r="D539" s="17" t="s">
        <v>36</v>
      </c>
      <c r="E539" s="8" t="s">
        <v>734</v>
      </c>
      <c r="F539" s="8" t="str">
        <f>VLOOKUP(表1[[#This Row],[图书名称]],表3[],2,FALSE)</f>
        <v>BKC-004</v>
      </c>
      <c r="G539" s="17" t="s">
        <v>2</v>
      </c>
      <c r="H539" s="18">
        <v>50</v>
      </c>
    </row>
    <row r="540" spans="1:8" x14ac:dyDescent="0.15">
      <c r="A540" s="15" t="s">
        <v>591</v>
      </c>
      <c r="B540" s="16">
        <v>41471</v>
      </c>
      <c r="C540" s="18">
        <f>MONTH($B$3:$B$678)</f>
        <v>7</v>
      </c>
      <c r="D540" s="17" t="s">
        <v>37</v>
      </c>
      <c r="E540" s="8" t="s">
        <v>734</v>
      </c>
      <c r="F540" s="8" t="str">
        <f>VLOOKUP(表1[[#This Row],[图书名称]],表3[],2,FALSE)</f>
        <v>BKC-004</v>
      </c>
      <c r="G540" s="17" t="s">
        <v>24</v>
      </c>
      <c r="H540" s="18">
        <v>42</v>
      </c>
    </row>
    <row r="541" spans="1:8" x14ac:dyDescent="0.15">
      <c r="A541" s="15" t="s">
        <v>592</v>
      </c>
      <c r="B541" s="16">
        <v>41472</v>
      </c>
      <c r="C541" s="18">
        <f>MONTH($B$3:$B$678)</f>
        <v>7</v>
      </c>
      <c r="D541" s="17" t="s">
        <v>37</v>
      </c>
      <c r="E541" s="8" t="s">
        <v>734</v>
      </c>
      <c r="F541" s="8" t="str">
        <f>VLOOKUP(表1[[#This Row],[图书名称]],表3[],2,FALSE)</f>
        <v>BKC-004</v>
      </c>
      <c r="G541" s="17" t="s">
        <v>3</v>
      </c>
      <c r="H541" s="18">
        <v>43</v>
      </c>
    </row>
    <row r="542" spans="1:8" x14ac:dyDescent="0.15">
      <c r="A542" s="15" t="s">
        <v>593</v>
      </c>
      <c r="B542" s="16">
        <v>41473</v>
      </c>
      <c r="C542" s="18">
        <f>MONTH($B$3:$B$678)</f>
        <v>7</v>
      </c>
      <c r="D542" s="17" t="s">
        <v>37</v>
      </c>
      <c r="E542" s="8" t="s">
        <v>52</v>
      </c>
      <c r="F542" s="8" t="str">
        <f>VLOOKUP(表1[[#This Row],[图书名称]],表3[],2,FALSE)</f>
        <v>BKC-003</v>
      </c>
      <c r="G542" s="17" t="s">
        <v>25</v>
      </c>
      <c r="H542" s="18">
        <v>34</v>
      </c>
    </row>
    <row r="543" spans="1:8" x14ac:dyDescent="0.15">
      <c r="A543" s="15" t="s">
        <v>594</v>
      </c>
      <c r="B543" s="16">
        <v>41475</v>
      </c>
      <c r="C543" s="18">
        <f>MONTH($B$3:$B$678)</f>
        <v>7</v>
      </c>
      <c r="D543" s="17" t="s">
        <v>37</v>
      </c>
      <c r="E543" s="8" t="s">
        <v>52</v>
      </c>
      <c r="F543" s="8" t="str">
        <f>VLOOKUP(表1[[#This Row],[图书名称]],表3[],2,FALSE)</f>
        <v>BKC-003</v>
      </c>
      <c r="G543" s="17" t="s">
        <v>24</v>
      </c>
      <c r="H543" s="18">
        <v>49</v>
      </c>
    </row>
    <row r="544" spans="1:8" x14ac:dyDescent="0.15">
      <c r="A544" s="15" t="s">
        <v>595</v>
      </c>
      <c r="B544" s="16">
        <v>41476</v>
      </c>
      <c r="C544" s="18">
        <f>MONTH($B$3:$B$678)</f>
        <v>7</v>
      </c>
      <c r="D544" s="17" t="s">
        <v>37</v>
      </c>
      <c r="E544" s="8" t="s">
        <v>52</v>
      </c>
      <c r="F544" s="8" t="str">
        <f>VLOOKUP(表1[[#This Row],[图书名称]],表3[],2,FALSE)</f>
        <v>BKC-003</v>
      </c>
      <c r="G544" s="17" t="s">
        <v>12</v>
      </c>
      <c r="H544" s="18">
        <v>46</v>
      </c>
    </row>
    <row r="545" spans="1:8" x14ac:dyDescent="0.15">
      <c r="A545" s="15" t="s">
        <v>596</v>
      </c>
      <c r="B545" s="16">
        <v>41478</v>
      </c>
      <c r="C545" s="18">
        <f>MONTH($B$3:$B$678)</f>
        <v>7</v>
      </c>
      <c r="D545" s="17" t="s">
        <v>38</v>
      </c>
      <c r="E545" s="8" t="s">
        <v>733</v>
      </c>
      <c r="F545" s="8" t="str">
        <f>VLOOKUP(表1[[#This Row],[图书名称]],表3[],2,FALSE)</f>
        <v>BKC-002</v>
      </c>
      <c r="G545" s="17" t="s">
        <v>6</v>
      </c>
      <c r="H545" s="18">
        <v>16</v>
      </c>
    </row>
    <row r="546" spans="1:8" x14ac:dyDescent="0.15">
      <c r="A546" s="15" t="s">
        <v>597</v>
      </c>
      <c r="B546" s="16">
        <v>41479</v>
      </c>
      <c r="C546" s="18">
        <f>MONTH($B$3:$B$678)</f>
        <v>7</v>
      </c>
      <c r="D546" s="17" t="s">
        <v>37</v>
      </c>
      <c r="E546" s="8" t="s">
        <v>53</v>
      </c>
      <c r="F546" s="8" t="str">
        <f>VLOOKUP(表1[[#This Row],[图书名称]],表3[],2,FALSE)</f>
        <v>BKS-001</v>
      </c>
      <c r="G546" s="17" t="s">
        <v>9</v>
      </c>
      <c r="H546" s="18">
        <v>28</v>
      </c>
    </row>
    <row r="547" spans="1:8" x14ac:dyDescent="0.15">
      <c r="A547" s="15" t="s">
        <v>598</v>
      </c>
      <c r="B547" s="16">
        <v>41480</v>
      </c>
      <c r="C547" s="18">
        <f>MONTH($B$3:$B$678)</f>
        <v>7</v>
      </c>
      <c r="D547" s="17" t="s">
        <v>37</v>
      </c>
      <c r="E547" s="8" t="s">
        <v>733</v>
      </c>
      <c r="F547" s="8" t="str">
        <f>VLOOKUP(表1[[#This Row],[图书名称]],表3[],2,FALSE)</f>
        <v>BKC-002</v>
      </c>
      <c r="G547" s="17" t="s">
        <v>19</v>
      </c>
      <c r="H547" s="18">
        <v>17</v>
      </c>
    </row>
    <row r="548" spans="1:8" x14ac:dyDescent="0.15">
      <c r="A548" s="15" t="s">
        <v>599</v>
      </c>
      <c r="B548" s="16">
        <v>41480</v>
      </c>
      <c r="C548" s="18">
        <f>MONTH($B$3:$B$678)</f>
        <v>7</v>
      </c>
      <c r="D548" s="17" t="s">
        <v>36</v>
      </c>
      <c r="E548" s="8" t="s">
        <v>736</v>
      </c>
      <c r="F548" s="8" t="str">
        <f>VLOOKUP(表1[[#This Row],[图书名称]],表3[],2,FALSE)</f>
        <v>BKC-005</v>
      </c>
      <c r="G548" s="17" t="s">
        <v>20</v>
      </c>
      <c r="H548" s="18">
        <v>18</v>
      </c>
    </row>
    <row r="549" spans="1:8" x14ac:dyDescent="0.15">
      <c r="A549" s="15" t="s">
        <v>600</v>
      </c>
      <c r="B549" s="16">
        <v>41481</v>
      </c>
      <c r="C549" s="18">
        <f>MONTH($B$3:$B$678)</f>
        <v>7</v>
      </c>
      <c r="D549" s="17" t="s">
        <v>38</v>
      </c>
      <c r="E549" s="8" t="s">
        <v>52</v>
      </c>
      <c r="F549" s="8" t="str">
        <f>VLOOKUP(表1[[#This Row],[图书名称]],表3[],2,FALSE)</f>
        <v>BKC-003</v>
      </c>
      <c r="G549" s="17" t="s">
        <v>30</v>
      </c>
      <c r="H549" s="18">
        <v>49</v>
      </c>
    </row>
    <row r="550" spans="1:8" x14ac:dyDescent="0.15">
      <c r="A550" s="15" t="s">
        <v>601</v>
      </c>
      <c r="B550" s="16">
        <v>41482</v>
      </c>
      <c r="C550" s="18">
        <f>MONTH($B$3:$B$678)</f>
        <v>7</v>
      </c>
      <c r="D550" s="17" t="s">
        <v>37</v>
      </c>
      <c r="E550" s="8" t="s">
        <v>734</v>
      </c>
      <c r="F550" s="8" t="str">
        <f>VLOOKUP(表1[[#This Row],[图书名称]],表3[],2,FALSE)</f>
        <v>BKC-004</v>
      </c>
      <c r="G550" s="17" t="s">
        <v>9</v>
      </c>
      <c r="H550" s="18">
        <v>21</v>
      </c>
    </row>
    <row r="551" spans="1:8" x14ac:dyDescent="0.15">
      <c r="A551" s="15" t="s">
        <v>602</v>
      </c>
      <c r="B551" s="16">
        <v>41483</v>
      </c>
      <c r="C551" s="18">
        <f>MONTH($B$3:$B$678)</f>
        <v>7</v>
      </c>
      <c r="D551" s="17" t="s">
        <v>38</v>
      </c>
      <c r="E551" s="8" t="s">
        <v>55</v>
      </c>
      <c r="F551" s="8" t="str">
        <f>VLOOKUP(表1[[#This Row],[图书名称]],表3[],2,FALSE)</f>
        <v>BKC-001</v>
      </c>
      <c r="G551" s="17" t="s">
        <v>16</v>
      </c>
      <c r="H551" s="18">
        <v>49</v>
      </c>
    </row>
    <row r="552" spans="1:8" x14ac:dyDescent="0.15">
      <c r="A552" s="15" t="s">
        <v>603</v>
      </c>
      <c r="B552" s="16">
        <v>41485</v>
      </c>
      <c r="C552" s="18">
        <f>MONTH($B$3:$B$678)</f>
        <v>7</v>
      </c>
      <c r="D552" s="17" t="s">
        <v>36</v>
      </c>
      <c r="E552" s="8" t="s">
        <v>735</v>
      </c>
      <c r="F552" s="8" t="str">
        <f>VLOOKUP(表1[[#This Row],[图书名称]],表3[],2,FALSE)</f>
        <v>BKC-006</v>
      </c>
      <c r="G552" s="17" t="s">
        <v>10</v>
      </c>
      <c r="H552" s="18">
        <v>35</v>
      </c>
    </row>
    <row r="553" spans="1:8" x14ac:dyDescent="0.15">
      <c r="A553" s="15" t="s">
        <v>604</v>
      </c>
      <c r="B553" s="16">
        <v>41486</v>
      </c>
      <c r="C553" s="18">
        <f>MONTH($B$3:$B$678)</f>
        <v>7</v>
      </c>
      <c r="D553" s="17" t="s">
        <v>38</v>
      </c>
      <c r="E553" s="8" t="s">
        <v>736</v>
      </c>
      <c r="F553" s="8" t="str">
        <f>VLOOKUP(表1[[#This Row],[图书名称]],表3[],2,FALSE)</f>
        <v>BKC-005</v>
      </c>
      <c r="G553" s="17" t="s">
        <v>28</v>
      </c>
      <c r="H553" s="18">
        <v>37</v>
      </c>
    </row>
    <row r="554" spans="1:8" x14ac:dyDescent="0.15">
      <c r="A554" s="15" t="s">
        <v>605</v>
      </c>
      <c r="B554" s="16">
        <v>41486</v>
      </c>
      <c r="C554" s="18">
        <f>MONTH($B$3:$B$678)</f>
        <v>7</v>
      </c>
      <c r="D554" s="17" t="s">
        <v>36</v>
      </c>
      <c r="E554" s="8" t="s">
        <v>734</v>
      </c>
      <c r="F554" s="8" t="str">
        <f>VLOOKUP(表1[[#This Row],[图书名称]],表3[],2,FALSE)</f>
        <v>BKC-004</v>
      </c>
      <c r="G554" s="17" t="s">
        <v>11</v>
      </c>
      <c r="H554" s="18">
        <v>28</v>
      </c>
    </row>
    <row r="555" spans="1:8" x14ac:dyDescent="0.15">
      <c r="A555" s="15" t="s">
        <v>606</v>
      </c>
      <c r="B555" s="16">
        <v>41487</v>
      </c>
      <c r="C555" s="18">
        <f>MONTH($B$3:$B$678)</f>
        <v>8</v>
      </c>
      <c r="D555" s="17" t="s">
        <v>36</v>
      </c>
      <c r="E555" s="8" t="s">
        <v>54</v>
      </c>
      <c r="F555" s="8" t="str">
        <f>VLOOKUP(表1[[#This Row],[图书名称]],表3[],2,FALSE)</f>
        <v>BKS-002</v>
      </c>
      <c r="G555" s="17" t="s">
        <v>17</v>
      </c>
      <c r="H555" s="18">
        <v>38</v>
      </c>
    </row>
    <row r="556" spans="1:8" x14ac:dyDescent="0.15">
      <c r="A556" s="15" t="s">
        <v>607</v>
      </c>
      <c r="B556" s="16">
        <v>41488</v>
      </c>
      <c r="C556" s="18">
        <f>MONTH($B$3:$B$678)</f>
        <v>8</v>
      </c>
      <c r="D556" s="17" t="s">
        <v>36</v>
      </c>
      <c r="E556" s="8" t="s">
        <v>52</v>
      </c>
      <c r="F556" s="8" t="str">
        <f>VLOOKUP(表1[[#This Row],[图书名称]],表3[],2,FALSE)</f>
        <v>BKC-003</v>
      </c>
      <c r="G556" s="17" t="s">
        <v>14</v>
      </c>
      <c r="H556" s="18">
        <v>48</v>
      </c>
    </row>
    <row r="557" spans="1:8" x14ac:dyDescent="0.15">
      <c r="A557" s="15" t="s">
        <v>608</v>
      </c>
      <c r="B557" s="16">
        <v>41489</v>
      </c>
      <c r="C557" s="18">
        <f>MONTH($B$3:$B$678)</f>
        <v>8</v>
      </c>
      <c r="D557" s="17" t="s">
        <v>36</v>
      </c>
      <c r="E557" s="8" t="s">
        <v>52</v>
      </c>
      <c r="F557" s="8" t="str">
        <f>VLOOKUP(表1[[#This Row],[图书名称]],表3[],2,FALSE)</f>
        <v>BKC-003</v>
      </c>
      <c r="G557" s="17" t="s">
        <v>21</v>
      </c>
      <c r="H557" s="18">
        <v>41</v>
      </c>
    </row>
    <row r="558" spans="1:8" x14ac:dyDescent="0.15">
      <c r="A558" s="15" t="s">
        <v>609</v>
      </c>
      <c r="B558" s="16">
        <v>41490</v>
      </c>
      <c r="C558" s="18">
        <f>MONTH($B$3:$B$678)</f>
        <v>8</v>
      </c>
      <c r="D558" s="17" t="s">
        <v>36</v>
      </c>
      <c r="E558" s="8" t="s">
        <v>52</v>
      </c>
      <c r="F558" s="8" t="str">
        <f>VLOOKUP(表1[[#This Row],[图书名称]],表3[],2,FALSE)</f>
        <v>BKC-003</v>
      </c>
      <c r="G558" s="17" t="s">
        <v>11</v>
      </c>
      <c r="H558" s="18">
        <v>44</v>
      </c>
    </row>
    <row r="559" spans="1:8" x14ac:dyDescent="0.15">
      <c r="A559" s="15" t="s">
        <v>610</v>
      </c>
      <c r="B559" s="16">
        <v>41493</v>
      </c>
      <c r="C559" s="18">
        <f>MONTH($B$3:$B$678)</f>
        <v>8</v>
      </c>
      <c r="D559" s="17" t="s">
        <v>36</v>
      </c>
      <c r="E559" s="8" t="s">
        <v>733</v>
      </c>
      <c r="F559" s="8" t="str">
        <f>VLOOKUP(表1[[#This Row],[图书名称]],表3[],2,FALSE)</f>
        <v>BKC-002</v>
      </c>
      <c r="G559" s="17" t="s">
        <v>10</v>
      </c>
      <c r="H559" s="18">
        <v>4</v>
      </c>
    </row>
    <row r="560" spans="1:8" x14ac:dyDescent="0.15">
      <c r="A560" s="15" t="s">
        <v>611</v>
      </c>
      <c r="B560" s="16">
        <v>41493</v>
      </c>
      <c r="C560" s="18">
        <f>MONTH($B$3:$B$678)</f>
        <v>8</v>
      </c>
      <c r="D560" s="17" t="s">
        <v>36</v>
      </c>
      <c r="E560" s="8" t="s">
        <v>54</v>
      </c>
      <c r="F560" s="8" t="str">
        <f>VLOOKUP(表1[[#This Row],[图书名称]],表3[],2,FALSE)</f>
        <v>BKS-002</v>
      </c>
      <c r="G560" s="17" t="s">
        <v>14</v>
      </c>
      <c r="H560" s="18">
        <v>6</v>
      </c>
    </row>
    <row r="561" spans="1:8" x14ac:dyDescent="0.15">
      <c r="A561" s="15" t="s">
        <v>612</v>
      </c>
      <c r="B561" s="16">
        <v>41494</v>
      </c>
      <c r="C561" s="18">
        <f>MONTH($B$3:$B$678)</f>
        <v>8</v>
      </c>
      <c r="D561" s="17" t="s">
        <v>38</v>
      </c>
      <c r="E561" s="8" t="s">
        <v>734</v>
      </c>
      <c r="F561" s="8" t="str">
        <f>VLOOKUP(表1[[#This Row],[图书名称]],表3[],2,FALSE)</f>
        <v>BKC-004</v>
      </c>
      <c r="G561" s="17" t="s">
        <v>8</v>
      </c>
      <c r="H561" s="18">
        <v>34</v>
      </c>
    </row>
    <row r="562" spans="1:8" x14ac:dyDescent="0.15">
      <c r="A562" s="15" t="s">
        <v>613</v>
      </c>
      <c r="B562" s="16">
        <v>41495</v>
      </c>
      <c r="C562" s="18">
        <f>MONTH($B$3:$B$678)</f>
        <v>8</v>
      </c>
      <c r="D562" s="17" t="s">
        <v>37</v>
      </c>
      <c r="E562" s="8" t="s">
        <v>733</v>
      </c>
      <c r="F562" s="8" t="str">
        <f>VLOOKUP(表1[[#This Row],[图书名称]],表3[],2,FALSE)</f>
        <v>BKC-002</v>
      </c>
      <c r="G562" s="17" t="s">
        <v>18</v>
      </c>
      <c r="H562" s="18">
        <v>14</v>
      </c>
    </row>
    <row r="563" spans="1:8" x14ac:dyDescent="0.15">
      <c r="A563" s="15" t="s">
        <v>614</v>
      </c>
      <c r="B563" s="16">
        <v>41496</v>
      </c>
      <c r="C563" s="18">
        <f>MONTH($B$3:$B$678)</f>
        <v>8</v>
      </c>
      <c r="D563" s="17" t="s">
        <v>38</v>
      </c>
      <c r="E563" s="8" t="s">
        <v>55</v>
      </c>
      <c r="F563" s="8" t="str">
        <f>VLOOKUP(表1[[#This Row],[图书名称]],表3[],2,FALSE)</f>
        <v>BKC-001</v>
      </c>
      <c r="G563" s="17" t="s">
        <v>6</v>
      </c>
      <c r="H563" s="18">
        <v>11</v>
      </c>
    </row>
    <row r="564" spans="1:8" x14ac:dyDescent="0.15">
      <c r="A564" s="15" t="s">
        <v>615</v>
      </c>
      <c r="B564" s="16">
        <v>41500</v>
      </c>
      <c r="C564" s="18">
        <f>MONTH($B$3:$B$678)</f>
        <v>8</v>
      </c>
      <c r="D564" s="17" t="s">
        <v>37</v>
      </c>
      <c r="E564" s="8" t="s">
        <v>55</v>
      </c>
      <c r="F564" s="8" t="str">
        <f>VLOOKUP(表1[[#This Row],[图书名称]],表3[],2,FALSE)</f>
        <v>BKC-001</v>
      </c>
      <c r="G564" s="17" t="s">
        <v>5</v>
      </c>
      <c r="H564" s="18">
        <v>34</v>
      </c>
    </row>
    <row r="565" spans="1:8" x14ac:dyDescent="0.15">
      <c r="A565" s="15" t="s">
        <v>616</v>
      </c>
      <c r="B565" s="16">
        <v>41500</v>
      </c>
      <c r="C565" s="18">
        <f>MONTH($B$3:$B$678)</f>
        <v>8</v>
      </c>
      <c r="D565" s="17" t="s">
        <v>38</v>
      </c>
      <c r="E565" s="8" t="s">
        <v>733</v>
      </c>
      <c r="F565" s="8" t="str">
        <f>VLOOKUP(表1[[#This Row],[图书名称]],表3[],2,FALSE)</f>
        <v>BKC-002</v>
      </c>
      <c r="G565" s="17" t="s">
        <v>16</v>
      </c>
      <c r="H565" s="18">
        <v>10</v>
      </c>
    </row>
    <row r="566" spans="1:8" x14ac:dyDescent="0.15">
      <c r="A566" s="15" t="s">
        <v>617</v>
      </c>
      <c r="B566" s="16">
        <v>41501</v>
      </c>
      <c r="C566" s="18">
        <f>MONTH($B$3:$B$678)</f>
        <v>8</v>
      </c>
      <c r="D566" s="17" t="s">
        <v>37</v>
      </c>
      <c r="E566" s="8" t="s">
        <v>52</v>
      </c>
      <c r="F566" s="8" t="str">
        <f>VLOOKUP(表1[[#This Row],[图书名称]],表3[],2,FALSE)</f>
        <v>BKC-003</v>
      </c>
      <c r="G566" s="17" t="s">
        <v>12</v>
      </c>
      <c r="H566" s="18">
        <v>11</v>
      </c>
    </row>
    <row r="567" spans="1:8" x14ac:dyDescent="0.15">
      <c r="A567" s="15" t="s">
        <v>618</v>
      </c>
      <c r="B567" s="16">
        <v>41501</v>
      </c>
      <c r="C567" s="18">
        <f>MONTH($B$3:$B$678)</f>
        <v>8</v>
      </c>
      <c r="D567" s="17" t="s">
        <v>36</v>
      </c>
      <c r="E567" s="8" t="s">
        <v>734</v>
      </c>
      <c r="F567" s="8" t="str">
        <f>VLOOKUP(表1[[#This Row],[图书名称]],表3[],2,FALSE)</f>
        <v>BKC-004</v>
      </c>
      <c r="G567" s="17" t="s">
        <v>17</v>
      </c>
      <c r="H567" s="18">
        <v>21</v>
      </c>
    </row>
    <row r="568" spans="1:8" x14ac:dyDescent="0.15">
      <c r="A568" s="15" t="s">
        <v>619</v>
      </c>
      <c r="B568" s="16">
        <v>41502</v>
      </c>
      <c r="C568" s="18">
        <f>MONTH($B$3:$B$678)</f>
        <v>8</v>
      </c>
      <c r="D568" s="17" t="s">
        <v>37</v>
      </c>
      <c r="E568" s="8" t="s">
        <v>735</v>
      </c>
      <c r="F568" s="8" t="str">
        <f>VLOOKUP(表1[[#This Row],[图书名称]],表3[],2,FALSE)</f>
        <v>BKC-006</v>
      </c>
      <c r="G568" s="17" t="s">
        <v>9</v>
      </c>
      <c r="H568" s="18">
        <v>43</v>
      </c>
    </row>
    <row r="569" spans="1:8" x14ac:dyDescent="0.15">
      <c r="A569" s="15" t="s">
        <v>620</v>
      </c>
      <c r="B569" s="16">
        <v>41502</v>
      </c>
      <c r="C569" s="18">
        <f>MONTH($B$3:$B$678)</f>
        <v>8</v>
      </c>
      <c r="D569" s="17" t="s">
        <v>37</v>
      </c>
      <c r="E569" s="8" t="s">
        <v>735</v>
      </c>
      <c r="F569" s="8" t="str">
        <f>VLOOKUP(表1[[#This Row],[图书名称]],表3[],2,FALSE)</f>
        <v>BKC-006</v>
      </c>
      <c r="G569" s="17" t="s">
        <v>18</v>
      </c>
      <c r="H569" s="18">
        <v>15</v>
      </c>
    </row>
    <row r="570" spans="1:8" x14ac:dyDescent="0.15">
      <c r="A570" s="15" t="s">
        <v>621</v>
      </c>
      <c r="B570" s="16">
        <v>41503</v>
      </c>
      <c r="C570" s="18">
        <f>MONTH($B$3:$B$678)</f>
        <v>8</v>
      </c>
      <c r="D570" s="17" t="s">
        <v>37</v>
      </c>
      <c r="E570" s="8" t="s">
        <v>54</v>
      </c>
      <c r="F570" s="8" t="str">
        <f>VLOOKUP(表1[[#This Row],[图书名称]],表3[],2,FALSE)</f>
        <v>BKS-002</v>
      </c>
      <c r="G570" s="17" t="s">
        <v>19</v>
      </c>
      <c r="H570" s="18">
        <v>50</v>
      </c>
    </row>
    <row r="571" spans="1:8" x14ac:dyDescent="0.15">
      <c r="A571" s="15" t="s">
        <v>622</v>
      </c>
      <c r="B571" s="16">
        <v>41504</v>
      </c>
      <c r="C571" s="18">
        <f>MONTH($B$3:$B$678)</f>
        <v>8</v>
      </c>
      <c r="D571" s="17" t="s">
        <v>38</v>
      </c>
      <c r="E571" s="8" t="s">
        <v>736</v>
      </c>
      <c r="F571" s="8" t="str">
        <f>VLOOKUP(表1[[#This Row],[图书名称]],表3[],2,FALSE)</f>
        <v>BKC-005</v>
      </c>
      <c r="G571" s="17" t="s">
        <v>30</v>
      </c>
      <c r="H571" s="18">
        <v>10</v>
      </c>
    </row>
    <row r="572" spans="1:8" x14ac:dyDescent="0.15">
      <c r="A572" s="15" t="s">
        <v>623</v>
      </c>
      <c r="B572" s="16">
        <v>41507</v>
      </c>
      <c r="C572" s="18">
        <f>MONTH($B$3:$B$678)</f>
        <v>8</v>
      </c>
      <c r="D572" s="17" t="s">
        <v>38</v>
      </c>
      <c r="E572" s="8" t="s">
        <v>734</v>
      </c>
      <c r="F572" s="8" t="str">
        <f>VLOOKUP(表1[[#This Row],[图书名称]],表3[],2,FALSE)</f>
        <v>BKC-004</v>
      </c>
      <c r="G572" s="17" t="s">
        <v>29</v>
      </c>
      <c r="H572" s="18">
        <v>19</v>
      </c>
    </row>
    <row r="573" spans="1:8" x14ac:dyDescent="0.15">
      <c r="A573" s="15" t="s">
        <v>624</v>
      </c>
      <c r="B573" s="16">
        <v>41507</v>
      </c>
      <c r="C573" s="18">
        <f>MONTH($B$3:$B$678)</f>
        <v>8</v>
      </c>
      <c r="D573" s="17" t="s">
        <v>37</v>
      </c>
      <c r="E573" s="8" t="s">
        <v>736</v>
      </c>
      <c r="F573" s="8" t="str">
        <f>VLOOKUP(表1[[#This Row],[图书名称]],表3[],2,FALSE)</f>
        <v>BKC-005</v>
      </c>
      <c r="G573" s="17" t="s">
        <v>23</v>
      </c>
      <c r="H573" s="18">
        <v>35</v>
      </c>
    </row>
    <row r="574" spans="1:8" x14ac:dyDescent="0.15">
      <c r="A574" s="15" t="s">
        <v>625</v>
      </c>
      <c r="B574" s="16">
        <v>41509</v>
      </c>
      <c r="C574" s="18">
        <f>MONTH($B$3:$B$678)</f>
        <v>8</v>
      </c>
      <c r="D574" s="17" t="s">
        <v>38</v>
      </c>
      <c r="E574" s="8" t="s">
        <v>52</v>
      </c>
      <c r="F574" s="8" t="str">
        <f>VLOOKUP(表1[[#This Row],[图书名称]],表3[],2,FALSE)</f>
        <v>BKC-003</v>
      </c>
      <c r="G574" s="17" t="s">
        <v>28</v>
      </c>
      <c r="H574" s="18">
        <v>32</v>
      </c>
    </row>
    <row r="575" spans="1:8" x14ac:dyDescent="0.15">
      <c r="A575" s="15" t="s">
        <v>626</v>
      </c>
      <c r="B575" s="16">
        <v>41510</v>
      </c>
      <c r="C575" s="18">
        <f>MONTH($B$3:$B$678)</f>
        <v>8</v>
      </c>
      <c r="D575" s="17" t="s">
        <v>38</v>
      </c>
      <c r="E575" s="8" t="s">
        <v>734</v>
      </c>
      <c r="F575" s="8" t="str">
        <f>VLOOKUP(表1[[#This Row],[图书名称]],表3[],2,FALSE)</f>
        <v>BKC-004</v>
      </c>
      <c r="G575" s="17" t="s">
        <v>29</v>
      </c>
      <c r="H575" s="18">
        <v>41</v>
      </c>
    </row>
    <row r="576" spans="1:8" x14ac:dyDescent="0.15">
      <c r="A576" s="15" t="s">
        <v>627</v>
      </c>
      <c r="B576" s="16">
        <v>41514</v>
      </c>
      <c r="C576" s="18">
        <f>MONTH($B$3:$B$678)</f>
        <v>8</v>
      </c>
      <c r="D576" s="17" t="s">
        <v>36</v>
      </c>
      <c r="E576" s="8" t="s">
        <v>52</v>
      </c>
      <c r="F576" s="8" t="str">
        <f>VLOOKUP(表1[[#This Row],[图书名称]],表3[],2,FALSE)</f>
        <v>BKC-003</v>
      </c>
      <c r="G576" s="17" t="s">
        <v>22</v>
      </c>
      <c r="H576" s="18">
        <v>1</v>
      </c>
    </row>
    <row r="577" spans="1:8" x14ac:dyDescent="0.15">
      <c r="A577" s="15" t="s">
        <v>628</v>
      </c>
      <c r="B577" s="16">
        <v>41514</v>
      </c>
      <c r="C577" s="18">
        <f>MONTH($B$3:$B$678)</f>
        <v>8</v>
      </c>
      <c r="D577" s="17" t="s">
        <v>38</v>
      </c>
      <c r="E577" s="8" t="s">
        <v>733</v>
      </c>
      <c r="F577" s="8" t="str">
        <f>VLOOKUP(表1[[#This Row],[图书名称]],表3[],2,FALSE)</f>
        <v>BKC-002</v>
      </c>
      <c r="G577" s="17" t="s">
        <v>15</v>
      </c>
      <c r="H577" s="18">
        <v>30</v>
      </c>
    </row>
    <row r="578" spans="1:8" x14ac:dyDescent="0.15">
      <c r="A578" s="15" t="s">
        <v>629</v>
      </c>
      <c r="B578" s="16">
        <v>41515</v>
      </c>
      <c r="C578" s="18">
        <f>MONTH($B$3:$B$678)</f>
        <v>8</v>
      </c>
      <c r="D578" s="17" t="s">
        <v>38</v>
      </c>
      <c r="E578" s="8" t="s">
        <v>734</v>
      </c>
      <c r="F578" s="8" t="str">
        <f>VLOOKUP(表1[[#This Row],[图书名称]],表3[],2,FALSE)</f>
        <v>BKC-004</v>
      </c>
      <c r="G578" s="17" t="s">
        <v>8</v>
      </c>
      <c r="H578" s="18">
        <v>34</v>
      </c>
    </row>
    <row r="579" spans="1:8" x14ac:dyDescent="0.15">
      <c r="A579" s="15" t="s">
        <v>630</v>
      </c>
      <c r="B579" s="16">
        <v>41516</v>
      </c>
      <c r="C579" s="18">
        <f>MONTH($B$3:$B$678)</f>
        <v>8</v>
      </c>
      <c r="D579" s="17" t="s">
        <v>36</v>
      </c>
      <c r="E579" s="8" t="s">
        <v>733</v>
      </c>
      <c r="F579" s="8" t="str">
        <f>VLOOKUP(表1[[#This Row],[图书名称]],表3[],2,FALSE)</f>
        <v>BKC-002</v>
      </c>
      <c r="G579" s="17" t="s">
        <v>11</v>
      </c>
      <c r="H579" s="18">
        <v>1</v>
      </c>
    </row>
    <row r="580" spans="1:8" x14ac:dyDescent="0.15">
      <c r="A580" s="15" t="s">
        <v>631</v>
      </c>
      <c r="B580" s="16">
        <v>41516</v>
      </c>
      <c r="C580" s="18">
        <f>MONTH($B$3:$B$678)</f>
        <v>8</v>
      </c>
      <c r="D580" s="17" t="s">
        <v>37</v>
      </c>
      <c r="E580" s="8" t="s">
        <v>52</v>
      </c>
      <c r="F580" s="8" t="str">
        <f>VLOOKUP(表1[[#This Row],[图书名称]],表3[],2,FALSE)</f>
        <v>BKC-003</v>
      </c>
      <c r="G580" s="17" t="s">
        <v>9</v>
      </c>
      <c r="H580" s="18">
        <v>14</v>
      </c>
    </row>
    <row r="581" spans="1:8" x14ac:dyDescent="0.15">
      <c r="A581" s="15" t="s">
        <v>632</v>
      </c>
      <c r="B581" s="16">
        <v>41517</v>
      </c>
      <c r="C581" s="18">
        <f>MONTH($B$3:$B$678)</f>
        <v>8</v>
      </c>
      <c r="D581" s="17" t="s">
        <v>36</v>
      </c>
      <c r="E581" s="8" t="s">
        <v>55</v>
      </c>
      <c r="F581" s="8" t="str">
        <f>VLOOKUP(表1[[#This Row],[图书名称]],表3[],2,FALSE)</f>
        <v>BKC-001</v>
      </c>
      <c r="G581" s="17" t="s">
        <v>1</v>
      </c>
      <c r="H581" s="18">
        <v>1</v>
      </c>
    </row>
    <row r="582" spans="1:8" x14ac:dyDescent="0.15">
      <c r="A582" s="15" t="s">
        <v>633</v>
      </c>
      <c r="B582" s="16">
        <v>41520</v>
      </c>
      <c r="C582" s="18">
        <f>MONTH($B$3:$B$678)</f>
        <v>9</v>
      </c>
      <c r="D582" s="17" t="s">
        <v>38</v>
      </c>
      <c r="E582" s="8" t="s">
        <v>734</v>
      </c>
      <c r="F582" s="8" t="str">
        <f>VLOOKUP(表1[[#This Row],[图书名称]],表3[],2,FALSE)</f>
        <v>BKC-004</v>
      </c>
      <c r="G582" s="17" t="s">
        <v>30</v>
      </c>
      <c r="H582" s="18">
        <v>50</v>
      </c>
    </row>
    <row r="583" spans="1:8" x14ac:dyDescent="0.15">
      <c r="A583" s="15" t="s">
        <v>634</v>
      </c>
      <c r="B583" s="16">
        <v>41521</v>
      </c>
      <c r="C583" s="18">
        <f>MONTH($B$3:$B$678)</f>
        <v>9</v>
      </c>
      <c r="D583" s="17" t="s">
        <v>37</v>
      </c>
      <c r="E583" s="8" t="s">
        <v>53</v>
      </c>
      <c r="F583" s="8" t="str">
        <f>VLOOKUP(表1[[#This Row],[图书名称]],表3[],2,FALSE)</f>
        <v>BKS-001</v>
      </c>
      <c r="G583" s="17" t="s">
        <v>25</v>
      </c>
      <c r="H583" s="18">
        <v>41</v>
      </c>
    </row>
    <row r="584" spans="1:8" x14ac:dyDescent="0.15">
      <c r="A584" s="15" t="s">
        <v>635</v>
      </c>
      <c r="B584" s="16">
        <v>41521</v>
      </c>
      <c r="C584" s="18">
        <f>MONTH($B$3:$B$678)</f>
        <v>9</v>
      </c>
      <c r="D584" s="17" t="s">
        <v>38</v>
      </c>
      <c r="E584" s="8" t="s">
        <v>734</v>
      </c>
      <c r="F584" s="8" t="str">
        <f>VLOOKUP(表1[[#This Row],[图书名称]],表3[],2,FALSE)</f>
        <v>BKC-004</v>
      </c>
      <c r="G584" s="17" t="s">
        <v>16</v>
      </c>
      <c r="H584" s="18">
        <v>20</v>
      </c>
    </row>
    <row r="585" spans="1:8" x14ac:dyDescent="0.15">
      <c r="A585" s="15" t="s">
        <v>636</v>
      </c>
      <c r="B585" s="16">
        <v>41522</v>
      </c>
      <c r="C585" s="18">
        <f>MONTH($B$3:$B$678)</f>
        <v>9</v>
      </c>
      <c r="D585" s="17" t="s">
        <v>38</v>
      </c>
      <c r="E585" s="8" t="s">
        <v>736</v>
      </c>
      <c r="F585" s="8" t="str">
        <f>VLOOKUP(表1[[#This Row],[图书名称]],表3[],2,FALSE)</f>
        <v>BKC-005</v>
      </c>
      <c r="G585" s="17" t="s">
        <v>28</v>
      </c>
      <c r="H585" s="18">
        <v>44</v>
      </c>
    </row>
    <row r="586" spans="1:8" x14ac:dyDescent="0.15">
      <c r="A586" s="15" t="s">
        <v>637</v>
      </c>
      <c r="B586" s="16">
        <v>41523</v>
      </c>
      <c r="C586" s="18">
        <f>MONTH($B$3:$B$678)</f>
        <v>9</v>
      </c>
      <c r="D586" s="17" t="s">
        <v>37</v>
      </c>
      <c r="E586" s="8" t="s">
        <v>735</v>
      </c>
      <c r="F586" s="8" t="str">
        <f>VLOOKUP(表1[[#This Row],[图书名称]],表3[],2,FALSE)</f>
        <v>BKC-006</v>
      </c>
      <c r="G586" s="17" t="s">
        <v>24</v>
      </c>
      <c r="H586" s="18">
        <v>30</v>
      </c>
    </row>
    <row r="587" spans="1:8" x14ac:dyDescent="0.15">
      <c r="A587" s="15" t="s">
        <v>638</v>
      </c>
      <c r="B587" s="16">
        <v>41523</v>
      </c>
      <c r="C587" s="18">
        <f>MONTH($B$3:$B$678)</f>
        <v>9</v>
      </c>
      <c r="D587" s="17" t="s">
        <v>38</v>
      </c>
      <c r="E587" s="8" t="s">
        <v>55</v>
      </c>
      <c r="F587" s="8" t="str">
        <f>VLOOKUP(表1[[#This Row],[图书名称]],表3[],2,FALSE)</f>
        <v>BKC-001</v>
      </c>
      <c r="G587" s="17" t="s">
        <v>6</v>
      </c>
      <c r="H587" s="18">
        <v>24</v>
      </c>
    </row>
    <row r="588" spans="1:8" x14ac:dyDescent="0.15">
      <c r="A588" s="15" t="s">
        <v>639</v>
      </c>
      <c r="B588" s="16">
        <v>41524</v>
      </c>
      <c r="C588" s="18">
        <f>MONTH($B$3:$B$678)</f>
        <v>9</v>
      </c>
      <c r="D588" s="17" t="s">
        <v>37</v>
      </c>
      <c r="E588" s="8" t="s">
        <v>54</v>
      </c>
      <c r="F588" s="8" t="str">
        <f>VLOOKUP(表1[[#This Row],[图书名称]],表3[],2,FALSE)</f>
        <v>BKS-002</v>
      </c>
      <c r="G588" s="17" t="s">
        <v>3</v>
      </c>
      <c r="H588" s="18">
        <v>33</v>
      </c>
    </row>
    <row r="589" spans="1:8" x14ac:dyDescent="0.15">
      <c r="A589" s="15" t="s">
        <v>640</v>
      </c>
      <c r="B589" s="16">
        <v>41525</v>
      </c>
      <c r="C589" s="18">
        <f>MONTH($B$3:$B$678)</f>
        <v>9</v>
      </c>
      <c r="D589" s="17" t="s">
        <v>37</v>
      </c>
      <c r="E589" s="8" t="s">
        <v>736</v>
      </c>
      <c r="F589" s="8" t="str">
        <f>VLOOKUP(表1[[#This Row],[图书名称]],表3[],2,FALSE)</f>
        <v>BKC-005</v>
      </c>
      <c r="G589" s="17" t="s">
        <v>23</v>
      </c>
      <c r="H589" s="18">
        <v>29</v>
      </c>
    </row>
    <row r="590" spans="1:8" x14ac:dyDescent="0.15">
      <c r="A590" s="15" t="s">
        <v>641</v>
      </c>
      <c r="B590" s="16">
        <v>41528</v>
      </c>
      <c r="C590" s="18">
        <f>MONTH($B$3:$B$678)</f>
        <v>9</v>
      </c>
      <c r="D590" s="17" t="s">
        <v>37</v>
      </c>
      <c r="E590" s="8" t="s">
        <v>733</v>
      </c>
      <c r="F590" s="8" t="str">
        <f>VLOOKUP(表1[[#This Row],[图书名称]],表3[],2,FALSE)</f>
        <v>BKC-002</v>
      </c>
      <c r="G590" s="17" t="s">
        <v>5</v>
      </c>
      <c r="H590" s="18">
        <v>27</v>
      </c>
    </row>
    <row r="591" spans="1:8" x14ac:dyDescent="0.15">
      <c r="A591" s="15" t="s">
        <v>642</v>
      </c>
      <c r="B591" s="16">
        <v>41528</v>
      </c>
      <c r="C591" s="18">
        <f>MONTH($B$3:$B$678)</f>
        <v>9</v>
      </c>
      <c r="D591" s="17" t="s">
        <v>38</v>
      </c>
      <c r="E591" s="8" t="s">
        <v>733</v>
      </c>
      <c r="F591" s="8" t="str">
        <f>VLOOKUP(表1[[#This Row],[图书名称]],表3[],2,FALSE)</f>
        <v>BKC-002</v>
      </c>
      <c r="G591" s="17" t="s">
        <v>27</v>
      </c>
      <c r="H591" s="18">
        <v>5</v>
      </c>
    </row>
    <row r="592" spans="1:8" x14ac:dyDescent="0.15">
      <c r="A592" s="15" t="s">
        <v>643</v>
      </c>
      <c r="B592" s="16">
        <v>41529</v>
      </c>
      <c r="C592" s="18">
        <f>MONTH($B$3:$B$678)</f>
        <v>9</v>
      </c>
      <c r="D592" s="17" t="s">
        <v>38</v>
      </c>
      <c r="E592" s="8" t="s">
        <v>733</v>
      </c>
      <c r="F592" s="8" t="str">
        <f>VLOOKUP(表1[[#This Row],[图书名称]],表3[],2,FALSE)</f>
        <v>BKC-002</v>
      </c>
      <c r="G592" s="17" t="s">
        <v>13</v>
      </c>
      <c r="H592" s="18">
        <v>14</v>
      </c>
    </row>
    <row r="593" spans="1:8" x14ac:dyDescent="0.15">
      <c r="A593" s="15" t="s">
        <v>644</v>
      </c>
      <c r="B593" s="16">
        <v>41530</v>
      </c>
      <c r="C593" s="18">
        <f>MONTH($B$3:$B$678)</f>
        <v>9</v>
      </c>
      <c r="D593" s="17" t="s">
        <v>38</v>
      </c>
      <c r="E593" s="8" t="s">
        <v>733</v>
      </c>
      <c r="F593" s="8" t="str">
        <f>VLOOKUP(表1[[#This Row],[图书名称]],表3[],2,FALSE)</f>
        <v>BKC-002</v>
      </c>
      <c r="G593" s="17" t="s">
        <v>30</v>
      </c>
      <c r="H593" s="18">
        <v>17</v>
      </c>
    </row>
    <row r="594" spans="1:8" x14ac:dyDescent="0.15">
      <c r="A594" s="15" t="s">
        <v>687</v>
      </c>
      <c r="B594" s="16">
        <v>40984</v>
      </c>
      <c r="C594" s="18">
        <f>MONTH($B$3:$B$678)</f>
        <v>3</v>
      </c>
      <c r="D594" s="17" t="s">
        <v>37</v>
      </c>
      <c r="E594" s="8" t="s">
        <v>733</v>
      </c>
      <c r="F594" s="8" t="str">
        <f>VLOOKUP(表1[[#This Row],[图书名称]],表3[],2,FALSE)</f>
        <v>BKC-002</v>
      </c>
      <c r="G594" s="17" t="s">
        <v>4</v>
      </c>
      <c r="H594" s="18">
        <v>40</v>
      </c>
    </row>
    <row r="595" spans="1:8" x14ac:dyDescent="0.15">
      <c r="A595" s="15" t="s">
        <v>686</v>
      </c>
      <c r="B595" s="16">
        <v>41531</v>
      </c>
      <c r="C595" s="18">
        <f>MONTH($B$3:$B$678)</f>
        <v>9</v>
      </c>
      <c r="D595" s="17" t="s">
        <v>38</v>
      </c>
      <c r="E595" s="8" t="s">
        <v>52</v>
      </c>
      <c r="F595" s="8" t="str">
        <f>VLOOKUP(表1[[#This Row],[图书名称]],表3[],2,FALSE)</f>
        <v>BKC-003</v>
      </c>
      <c r="G595" s="17" t="s">
        <v>29</v>
      </c>
      <c r="H595" s="18">
        <v>42</v>
      </c>
    </row>
    <row r="596" spans="1:8" x14ac:dyDescent="0.15">
      <c r="A596" s="15" t="s">
        <v>645</v>
      </c>
      <c r="B596" s="16">
        <v>41531</v>
      </c>
      <c r="C596" s="18">
        <f>MONTH($B$3:$B$678)</f>
        <v>9</v>
      </c>
      <c r="D596" s="17" t="s">
        <v>38</v>
      </c>
      <c r="E596" s="8" t="s">
        <v>734</v>
      </c>
      <c r="F596" s="8" t="str">
        <f>VLOOKUP(表1[[#This Row],[图书名称]],表3[],2,FALSE)</f>
        <v>BKC-004</v>
      </c>
      <c r="G596" s="17" t="s">
        <v>15</v>
      </c>
      <c r="H596" s="18">
        <v>42</v>
      </c>
    </row>
    <row r="597" spans="1:8" x14ac:dyDescent="0.15">
      <c r="A597" s="15" t="s">
        <v>646</v>
      </c>
      <c r="B597" s="16">
        <v>41532</v>
      </c>
      <c r="C597" s="18">
        <f>MONTH($B$3:$B$678)</f>
        <v>9</v>
      </c>
      <c r="D597" s="17" t="s">
        <v>38</v>
      </c>
      <c r="E597" s="8" t="s">
        <v>733</v>
      </c>
      <c r="F597" s="8" t="str">
        <f>VLOOKUP(表1[[#This Row],[图书名称]],表3[],2,FALSE)</f>
        <v>BKC-002</v>
      </c>
      <c r="G597" s="17" t="s">
        <v>16</v>
      </c>
      <c r="H597" s="18">
        <v>29</v>
      </c>
    </row>
    <row r="598" spans="1:8" x14ac:dyDescent="0.15">
      <c r="A598" s="15" t="s">
        <v>647</v>
      </c>
      <c r="B598" s="16">
        <v>41534</v>
      </c>
      <c r="C598" s="18">
        <f>MONTH($B$3:$B$678)</f>
        <v>9</v>
      </c>
      <c r="D598" s="17" t="s">
        <v>36</v>
      </c>
      <c r="E598" s="8" t="s">
        <v>733</v>
      </c>
      <c r="F598" s="8" t="str">
        <f>VLOOKUP(表1[[#This Row],[图书名称]],表3[],2,FALSE)</f>
        <v>BKC-002</v>
      </c>
      <c r="G598" s="17" t="s">
        <v>20</v>
      </c>
      <c r="H598" s="18">
        <v>42</v>
      </c>
    </row>
    <row r="599" spans="1:8" x14ac:dyDescent="0.15">
      <c r="A599" s="15" t="s">
        <v>648</v>
      </c>
      <c r="B599" s="16">
        <v>41535</v>
      </c>
      <c r="C599" s="18">
        <f>MONTH($B$3:$B$678)</f>
        <v>9</v>
      </c>
      <c r="D599" s="17" t="s">
        <v>36</v>
      </c>
      <c r="E599" s="8" t="s">
        <v>54</v>
      </c>
      <c r="F599" s="8" t="str">
        <f>VLOOKUP(表1[[#This Row],[图书名称]],表3[],2,FALSE)</f>
        <v>BKS-002</v>
      </c>
      <c r="G599" s="17" t="s">
        <v>1</v>
      </c>
      <c r="H599" s="18">
        <v>1</v>
      </c>
    </row>
    <row r="600" spans="1:8" x14ac:dyDescent="0.15">
      <c r="A600" s="15" t="s">
        <v>649</v>
      </c>
      <c r="B600" s="16">
        <v>41536</v>
      </c>
      <c r="C600" s="18">
        <f>MONTH($B$3:$B$678)</f>
        <v>9</v>
      </c>
      <c r="D600" s="17" t="s">
        <v>36</v>
      </c>
      <c r="E600" s="8" t="s">
        <v>733</v>
      </c>
      <c r="F600" s="8" t="str">
        <f>VLOOKUP(表1[[#This Row],[图书名称]],表3[],2,FALSE)</f>
        <v>BKC-002</v>
      </c>
      <c r="G600" s="17" t="s">
        <v>17</v>
      </c>
      <c r="H600" s="18">
        <v>50</v>
      </c>
    </row>
    <row r="601" spans="1:8" x14ac:dyDescent="0.15">
      <c r="A601" s="15" t="s">
        <v>650</v>
      </c>
      <c r="B601" s="16">
        <v>41536</v>
      </c>
      <c r="C601" s="18">
        <f>MONTH($B$3:$B$678)</f>
        <v>9</v>
      </c>
      <c r="D601" s="17" t="s">
        <v>37</v>
      </c>
      <c r="E601" s="8" t="s">
        <v>52</v>
      </c>
      <c r="F601" s="8" t="str">
        <f>VLOOKUP(表1[[#This Row],[图书名称]],表3[],2,FALSE)</f>
        <v>BKC-003</v>
      </c>
      <c r="G601" s="17" t="s">
        <v>24</v>
      </c>
      <c r="H601" s="18">
        <v>14</v>
      </c>
    </row>
    <row r="602" spans="1:8" x14ac:dyDescent="0.15">
      <c r="A602" s="15" t="s">
        <v>651</v>
      </c>
      <c r="B602" s="16">
        <v>41537</v>
      </c>
      <c r="C602" s="18">
        <f>MONTH($B$3:$B$678)</f>
        <v>9</v>
      </c>
      <c r="D602" s="17" t="s">
        <v>36</v>
      </c>
      <c r="E602" s="8" t="s">
        <v>733</v>
      </c>
      <c r="F602" s="8" t="str">
        <f>VLOOKUP(表1[[#This Row],[图书名称]],表3[],2,FALSE)</f>
        <v>BKC-002</v>
      </c>
      <c r="G602" s="17" t="s">
        <v>14</v>
      </c>
      <c r="H602" s="18">
        <v>50</v>
      </c>
    </row>
    <row r="603" spans="1:8" x14ac:dyDescent="0.15">
      <c r="A603" s="15" t="s">
        <v>652</v>
      </c>
      <c r="B603" s="16">
        <v>41538</v>
      </c>
      <c r="C603" s="18">
        <f>MONTH($B$3:$B$678)</f>
        <v>9</v>
      </c>
      <c r="D603" s="17" t="s">
        <v>36</v>
      </c>
      <c r="E603" s="8" t="s">
        <v>733</v>
      </c>
      <c r="F603" s="8" t="str">
        <f>VLOOKUP(表1[[#This Row],[图书名称]],表3[],2,FALSE)</f>
        <v>BKC-002</v>
      </c>
      <c r="G603" s="17" t="s">
        <v>26</v>
      </c>
      <c r="H603" s="18">
        <v>40</v>
      </c>
    </row>
    <row r="604" spans="1:8" x14ac:dyDescent="0.15">
      <c r="A604" s="15" t="s">
        <v>653</v>
      </c>
      <c r="B604" s="16">
        <v>41541</v>
      </c>
      <c r="C604" s="18">
        <f>MONTH($B$3:$B$678)</f>
        <v>9</v>
      </c>
      <c r="D604" s="17" t="s">
        <v>37</v>
      </c>
      <c r="E604" s="8" t="s">
        <v>734</v>
      </c>
      <c r="F604" s="8" t="str">
        <f>VLOOKUP(表1[[#This Row],[图书名称]],表3[],2,FALSE)</f>
        <v>BKC-004</v>
      </c>
      <c r="G604" s="17" t="s">
        <v>5</v>
      </c>
      <c r="H604" s="18">
        <v>49</v>
      </c>
    </row>
    <row r="605" spans="1:8" x14ac:dyDescent="0.15">
      <c r="A605" s="15" t="s">
        <v>654</v>
      </c>
      <c r="B605" s="16">
        <v>41542</v>
      </c>
      <c r="C605" s="18">
        <f>MONTH($B$3:$B$678)</f>
        <v>9</v>
      </c>
      <c r="D605" s="17" t="s">
        <v>36</v>
      </c>
      <c r="E605" s="8" t="s">
        <v>54</v>
      </c>
      <c r="F605" s="8" t="str">
        <f>VLOOKUP(表1[[#This Row],[图书名称]],表3[],2,FALSE)</f>
        <v>BKS-002</v>
      </c>
      <c r="G605" s="17" t="s">
        <v>10</v>
      </c>
      <c r="H605" s="18">
        <v>20</v>
      </c>
    </row>
    <row r="606" spans="1:8" x14ac:dyDescent="0.15">
      <c r="A606" s="15" t="s">
        <v>655</v>
      </c>
      <c r="B606" s="16">
        <v>41542</v>
      </c>
      <c r="C606" s="18">
        <f>MONTH($B$3:$B$678)</f>
        <v>9</v>
      </c>
      <c r="D606" s="17" t="s">
        <v>38</v>
      </c>
      <c r="E606" s="8" t="s">
        <v>736</v>
      </c>
      <c r="F606" s="8" t="str">
        <f>VLOOKUP(表1[[#This Row],[图书名称]],表3[],2,FALSE)</f>
        <v>BKC-005</v>
      </c>
      <c r="G606" s="17" t="s">
        <v>8</v>
      </c>
      <c r="H606" s="18">
        <v>43</v>
      </c>
    </row>
    <row r="607" spans="1:8" x14ac:dyDescent="0.15">
      <c r="A607" s="15" t="s">
        <v>656</v>
      </c>
      <c r="B607" s="16">
        <v>41543</v>
      </c>
      <c r="C607" s="18">
        <f>MONTH($B$3:$B$678)</f>
        <v>9</v>
      </c>
      <c r="D607" s="17" t="s">
        <v>36</v>
      </c>
      <c r="E607" s="8" t="s">
        <v>733</v>
      </c>
      <c r="F607" s="8" t="str">
        <f>VLOOKUP(表1[[#This Row],[图书名称]],表3[],2,FALSE)</f>
        <v>BKC-002</v>
      </c>
      <c r="G607" s="17" t="s">
        <v>2</v>
      </c>
      <c r="H607" s="18">
        <v>6</v>
      </c>
    </row>
    <row r="608" spans="1:8" x14ac:dyDescent="0.15">
      <c r="A608" s="15" t="s">
        <v>657</v>
      </c>
      <c r="B608" s="16">
        <v>41544</v>
      </c>
      <c r="C608" s="18">
        <f>MONTH($B$3:$B$678)</f>
        <v>9</v>
      </c>
      <c r="D608" s="17" t="s">
        <v>36</v>
      </c>
      <c r="E608" s="8" t="s">
        <v>735</v>
      </c>
      <c r="F608" s="8" t="str">
        <f>VLOOKUP(表1[[#This Row],[图书名称]],表3[],2,FALSE)</f>
        <v>BKC-006</v>
      </c>
      <c r="G608" s="17" t="s">
        <v>20</v>
      </c>
      <c r="H608" s="18">
        <v>31</v>
      </c>
    </row>
    <row r="609" spans="1:8" x14ac:dyDescent="0.15">
      <c r="A609" s="15" t="s">
        <v>658</v>
      </c>
      <c r="B609" s="16">
        <v>41544</v>
      </c>
      <c r="C609" s="18">
        <f>MONTH($B$3:$B$678)</f>
        <v>9</v>
      </c>
      <c r="D609" s="17" t="s">
        <v>38</v>
      </c>
      <c r="E609" s="8" t="s">
        <v>55</v>
      </c>
      <c r="F609" s="8" t="str">
        <f>VLOOKUP(表1[[#This Row],[图书名称]],表3[],2,FALSE)</f>
        <v>BKC-001</v>
      </c>
      <c r="G609" s="17" t="s">
        <v>27</v>
      </c>
      <c r="H609" s="18">
        <v>18</v>
      </c>
    </row>
    <row r="610" spans="1:8" x14ac:dyDescent="0.15">
      <c r="A610" s="15" t="s">
        <v>659</v>
      </c>
      <c r="B610" s="16">
        <v>41545</v>
      </c>
      <c r="C610" s="18">
        <f>MONTH($B$3:$B$678)</f>
        <v>9</v>
      </c>
      <c r="D610" s="17" t="s">
        <v>36</v>
      </c>
      <c r="E610" s="8" t="s">
        <v>734</v>
      </c>
      <c r="F610" s="8" t="str">
        <f>VLOOKUP(表1[[#This Row],[图书名称]],表3[],2,FALSE)</f>
        <v>BKC-004</v>
      </c>
      <c r="G610" s="17" t="s">
        <v>26</v>
      </c>
      <c r="H610" s="18">
        <v>24</v>
      </c>
    </row>
    <row r="611" spans="1:8" x14ac:dyDescent="0.15">
      <c r="A611" s="15" t="s">
        <v>660</v>
      </c>
      <c r="B611" s="16">
        <v>41546</v>
      </c>
      <c r="C611" s="18">
        <f>MONTH($B$3:$B$678)</f>
        <v>9</v>
      </c>
      <c r="D611" s="17" t="s">
        <v>37</v>
      </c>
      <c r="E611" s="8" t="s">
        <v>733</v>
      </c>
      <c r="F611" s="8" t="str">
        <f>VLOOKUP(表1[[#This Row],[图书名称]],表3[],2,FALSE)</f>
        <v>BKC-002</v>
      </c>
      <c r="G611" s="17" t="s">
        <v>24</v>
      </c>
      <c r="H611" s="18">
        <v>35</v>
      </c>
    </row>
    <row r="612" spans="1:8" x14ac:dyDescent="0.15">
      <c r="A612" s="15" t="s">
        <v>661</v>
      </c>
      <c r="B612" s="16">
        <v>41549</v>
      </c>
      <c r="C612" s="18">
        <f>MONTH($B$3:$B$678)</f>
        <v>10</v>
      </c>
      <c r="D612" s="17" t="s">
        <v>37</v>
      </c>
      <c r="E612" s="8" t="s">
        <v>734</v>
      </c>
      <c r="F612" s="8" t="str">
        <f>VLOOKUP(表1[[#This Row],[图书名称]],表3[],2,FALSE)</f>
        <v>BKC-004</v>
      </c>
      <c r="G612" s="17" t="s">
        <v>3</v>
      </c>
      <c r="H612" s="18">
        <v>20</v>
      </c>
    </row>
    <row r="613" spans="1:8" x14ac:dyDescent="0.15">
      <c r="A613" s="15" t="s">
        <v>662</v>
      </c>
      <c r="B613" s="16">
        <v>41550</v>
      </c>
      <c r="C613" s="18">
        <f>MONTH($B$3:$B$678)</f>
        <v>10</v>
      </c>
      <c r="D613" s="17" t="s">
        <v>37</v>
      </c>
      <c r="E613" s="8" t="s">
        <v>733</v>
      </c>
      <c r="F613" s="8" t="str">
        <f>VLOOKUP(表1[[#This Row],[图书名称]],表3[],2,FALSE)</f>
        <v>BKC-002</v>
      </c>
      <c r="G613" s="17" t="s">
        <v>5</v>
      </c>
      <c r="H613" s="18">
        <v>12</v>
      </c>
    </row>
    <row r="614" spans="1:8" x14ac:dyDescent="0.15">
      <c r="A614" s="15" t="s">
        <v>663</v>
      </c>
      <c r="B614" s="16">
        <v>41553</v>
      </c>
      <c r="C614" s="18">
        <f>MONTH($B$3:$B$678)</f>
        <v>10</v>
      </c>
      <c r="D614" s="17" t="s">
        <v>37</v>
      </c>
      <c r="E614" s="8" t="s">
        <v>735</v>
      </c>
      <c r="F614" s="8" t="str">
        <f>VLOOKUP(表1[[#This Row],[图书名称]],表3[],2,FALSE)</f>
        <v>BKC-006</v>
      </c>
      <c r="G614" s="17" t="s">
        <v>19</v>
      </c>
      <c r="H614" s="18">
        <v>42</v>
      </c>
    </row>
    <row r="615" spans="1:8" x14ac:dyDescent="0.15">
      <c r="A615" s="15" t="s">
        <v>664</v>
      </c>
      <c r="B615" s="16">
        <v>41555</v>
      </c>
      <c r="C615" s="18">
        <f>MONTH($B$3:$B$678)</f>
        <v>10</v>
      </c>
      <c r="D615" s="17" t="s">
        <v>37</v>
      </c>
      <c r="E615" s="8" t="s">
        <v>52</v>
      </c>
      <c r="F615" s="8" t="str">
        <f>VLOOKUP(表1[[#This Row],[图书名称]],表3[],2,FALSE)</f>
        <v>BKC-003</v>
      </c>
      <c r="G615" s="17" t="s">
        <v>18</v>
      </c>
      <c r="H615" s="18">
        <v>9</v>
      </c>
    </row>
    <row r="616" spans="1:8" x14ac:dyDescent="0.15">
      <c r="A616" s="15" t="s">
        <v>665</v>
      </c>
      <c r="B616" s="16">
        <v>41556</v>
      </c>
      <c r="C616" s="18">
        <f>MONTH($B$3:$B$678)</f>
        <v>10</v>
      </c>
      <c r="D616" s="17" t="s">
        <v>38</v>
      </c>
      <c r="E616" s="8" t="s">
        <v>52</v>
      </c>
      <c r="F616" s="8" t="str">
        <f>VLOOKUP(表1[[#This Row],[图书名称]],表3[],2,FALSE)</f>
        <v>BKC-003</v>
      </c>
      <c r="G616" s="17" t="s">
        <v>29</v>
      </c>
      <c r="H616" s="18">
        <v>37</v>
      </c>
    </row>
    <row r="617" spans="1:8" x14ac:dyDescent="0.15">
      <c r="A617" s="15" t="s">
        <v>666</v>
      </c>
      <c r="B617" s="16">
        <v>41557</v>
      </c>
      <c r="C617" s="18">
        <f>MONTH($B$3:$B$678)</f>
        <v>10</v>
      </c>
      <c r="D617" s="17" t="s">
        <v>37</v>
      </c>
      <c r="E617" s="8" t="s">
        <v>734</v>
      </c>
      <c r="F617" s="8" t="str">
        <f>VLOOKUP(表1[[#This Row],[图书名称]],表3[],2,FALSE)</f>
        <v>BKC-004</v>
      </c>
      <c r="G617" s="17" t="s">
        <v>4</v>
      </c>
      <c r="H617" s="18">
        <v>5</v>
      </c>
    </row>
    <row r="618" spans="1:8" x14ac:dyDescent="0.15">
      <c r="A618" s="15" t="s">
        <v>667</v>
      </c>
      <c r="B618" s="16">
        <v>41558</v>
      </c>
      <c r="C618" s="18">
        <f>MONTH($B$3:$B$678)</f>
        <v>10</v>
      </c>
      <c r="D618" s="17" t="s">
        <v>38</v>
      </c>
      <c r="E618" s="8" t="s">
        <v>736</v>
      </c>
      <c r="F618" s="8" t="str">
        <f>VLOOKUP(表1[[#This Row],[图书名称]],表3[],2,FALSE)</f>
        <v>BKC-005</v>
      </c>
      <c r="G618" s="17" t="s">
        <v>28</v>
      </c>
      <c r="H618" s="18">
        <v>18</v>
      </c>
    </row>
    <row r="619" spans="1:8" x14ac:dyDescent="0.15">
      <c r="A619" s="15" t="s">
        <v>668</v>
      </c>
      <c r="B619" s="16">
        <v>41558</v>
      </c>
      <c r="C619" s="18">
        <f>MONTH($B$3:$B$678)</f>
        <v>10</v>
      </c>
      <c r="D619" s="17" t="s">
        <v>37</v>
      </c>
      <c r="E619" s="8" t="s">
        <v>734</v>
      </c>
      <c r="F619" s="8" t="str">
        <f>VLOOKUP(表1[[#This Row],[图书名称]],表3[],2,FALSE)</f>
        <v>BKC-004</v>
      </c>
      <c r="G619" s="17" t="s">
        <v>5</v>
      </c>
      <c r="H619" s="18">
        <v>5</v>
      </c>
    </row>
    <row r="620" spans="1:8" x14ac:dyDescent="0.15">
      <c r="A620" s="15" t="s">
        <v>669</v>
      </c>
      <c r="B620" s="16">
        <v>41559</v>
      </c>
      <c r="C620" s="18">
        <f>MONTH($B$3:$B$678)</f>
        <v>10</v>
      </c>
      <c r="D620" s="17" t="s">
        <v>37</v>
      </c>
      <c r="E620" s="8" t="s">
        <v>52</v>
      </c>
      <c r="F620" s="8" t="str">
        <f>VLOOKUP(表1[[#This Row],[图书名称]],表3[],2,FALSE)</f>
        <v>BKC-003</v>
      </c>
      <c r="G620" s="17" t="s">
        <v>25</v>
      </c>
      <c r="H620" s="18">
        <v>35</v>
      </c>
    </row>
    <row r="621" spans="1:8" x14ac:dyDescent="0.15">
      <c r="A621" s="15" t="s">
        <v>670</v>
      </c>
      <c r="B621" s="16">
        <v>41560</v>
      </c>
      <c r="C621" s="18">
        <f>MONTH($B$3:$B$678)</f>
        <v>10</v>
      </c>
      <c r="D621" s="17" t="s">
        <v>37</v>
      </c>
      <c r="E621" s="8" t="s">
        <v>52</v>
      </c>
      <c r="F621" s="8" t="str">
        <f>VLOOKUP(表1[[#This Row],[图书名称]],表3[],2,FALSE)</f>
        <v>BKC-003</v>
      </c>
      <c r="G621" s="17" t="s">
        <v>23</v>
      </c>
      <c r="H621" s="18">
        <v>16</v>
      </c>
    </row>
    <row r="622" spans="1:8" x14ac:dyDescent="0.15">
      <c r="A622" s="15" t="s">
        <v>671</v>
      </c>
      <c r="B622" s="16">
        <v>41562</v>
      </c>
      <c r="C622" s="18">
        <f>MONTH($B$3:$B$678)</f>
        <v>10</v>
      </c>
      <c r="D622" s="17" t="s">
        <v>37</v>
      </c>
      <c r="E622" s="8" t="s">
        <v>736</v>
      </c>
      <c r="F622" s="8" t="str">
        <f>VLOOKUP(表1[[#This Row],[图书名称]],表3[],2,FALSE)</f>
        <v>BKC-005</v>
      </c>
      <c r="G622" s="17" t="s">
        <v>9</v>
      </c>
      <c r="H622" s="18">
        <v>11</v>
      </c>
    </row>
    <row r="623" spans="1:8" x14ac:dyDescent="0.15">
      <c r="A623" s="15" t="s">
        <v>672</v>
      </c>
      <c r="B623" s="16">
        <v>41563</v>
      </c>
      <c r="C623" s="18">
        <f>MONTH($B$3:$B$678)</f>
        <v>10</v>
      </c>
      <c r="D623" s="17" t="s">
        <v>37</v>
      </c>
      <c r="E623" s="8" t="s">
        <v>54</v>
      </c>
      <c r="F623" s="8" t="str">
        <f>VLOOKUP(表1[[#This Row],[图书名称]],表3[],2,FALSE)</f>
        <v>BKS-002</v>
      </c>
      <c r="G623" s="17" t="s">
        <v>19</v>
      </c>
      <c r="H623" s="18">
        <v>32</v>
      </c>
    </row>
    <row r="624" spans="1:8" x14ac:dyDescent="0.15">
      <c r="A624" s="15" t="s">
        <v>673</v>
      </c>
      <c r="B624" s="16">
        <v>41564</v>
      </c>
      <c r="C624" s="18">
        <f>MONTH($B$3:$B$678)</f>
        <v>10</v>
      </c>
      <c r="D624" s="17" t="s">
        <v>38</v>
      </c>
      <c r="E624" s="8" t="s">
        <v>55</v>
      </c>
      <c r="F624" s="8" t="str">
        <f>VLOOKUP(表1[[#This Row],[图书名称]],表3[],2,FALSE)</f>
        <v>BKC-001</v>
      </c>
      <c r="G624" s="17" t="s">
        <v>16</v>
      </c>
      <c r="H624" s="18">
        <v>31</v>
      </c>
    </row>
    <row r="625" spans="1:8" x14ac:dyDescent="0.15">
      <c r="A625" s="15" t="s">
        <v>674</v>
      </c>
      <c r="B625" s="16">
        <v>41565</v>
      </c>
      <c r="C625" s="18">
        <f>MONTH($B$3:$B$678)</f>
        <v>10</v>
      </c>
      <c r="D625" s="17" t="s">
        <v>37</v>
      </c>
      <c r="E625" s="8" t="s">
        <v>52</v>
      </c>
      <c r="F625" s="8" t="str">
        <f>VLOOKUP(表1[[#This Row],[图书名称]],表3[],2,FALSE)</f>
        <v>BKC-003</v>
      </c>
      <c r="G625" s="17" t="s">
        <v>9</v>
      </c>
      <c r="H625" s="18">
        <v>1</v>
      </c>
    </row>
    <row r="626" spans="1:8" x14ac:dyDescent="0.15">
      <c r="A626" s="15" t="s">
        <v>675</v>
      </c>
      <c r="B626" s="16">
        <v>41565</v>
      </c>
      <c r="C626" s="18">
        <f>MONTH($B$3:$B$678)</f>
        <v>10</v>
      </c>
      <c r="D626" s="17" t="s">
        <v>37</v>
      </c>
      <c r="E626" s="8" t="s">
        <v>735</v>
      </c>
      <c r="F626" s="8" t="str">
        <f>VLOOKUP(表1[[#This Row],[图书名称]],表3[],2,FALSE)</f>
        <v>BKC-006</v>
      </c>
      <c r="G626" s="17" t="s">
        <v>3</v>
      </c>
      <c r="H626" s="18">
        <v>7</v>
      </c>
    </row>
    <row r="627" spans="1:8" x14ac:dyDescent="0.15">
      <c r="A627" s="15" t="s">
        <v>676</v>
      </c>
      <c r="B627" s="16">
        <v>41566</v>
      </c>
      <c r="C627" s="18">
        <f>MONTH($B$3:$B$678)</f>
        <v>10</v>
      </c>
      <c r="D627" s="17" t="s">
        <v>37</v>
      </c>
      <c r="E627" s="8" t="s">
        <v>734</v>
      </c>
      <c r="F627" s="8" t="str">
        <f>VLOOKUP(表1[[#This Row],[图书名称]],表3[],2,FALSE)</f>
        <v>BKC-004</v>
      </c>
      <c r="G627" s="17" t="s">
        <v>12</v>
      </c>
      <c r="H627" s="18">
        <v>20</v>
      </c>
    </row>
    <row r="628" spans="1:8" x14ac:dyDescent="0.15">
      <c r="A628" s="15" t="s">
        <v>677</v>
      </c>
      <c r="B628" s="16">
        <v>41567</v>
      </c>
      <c r="C628" s="18">
        <f>MONTH($B$3:$B$678)</f>
        <v>10</v>
      </c>
      <c r="D628" s="17" t="s">
        <v>38</v>
      </c>
      <c r="E628" s="8" t="s">
        <v>55</v>
      </c>
      <c r="F628" s="8" t="str">
        <f>VLOOKUP(表1[[#This Row],[图书名称]],表3[],2,FALSE)</f>
        <v>BKC-001</v>
      </c>
      <c r="G628" s="17" t="s">
        <v>30</v>
      </c>
      <c r="H628" s="18">
        <v>11</v>
      </c>
    </row>
    <row r="629" spans="1:8" x14ac:dyDescent="0.15">
      <c r="A629" s="15" t="s">
        <v>678</v>
      </c>
      <c r="B629" s="16">
        <v>41569</v>
      </c>
      <c r="C629" s="18">
        <f>MONTH($B$3:$B$678)</f>
        <v>10</v>
      </c>
      <c r="D629" s="17" t="s">
        <v>37</v>
      </c>
      <c r="E629" s="8" t="s">
        <v>733</v>
      </c>
      <c r="F629" s="8" t="str">
        <f>VLOOKUP(表1[[#This Row],[图书名称]],表3[],2,FALSE)</f>
        <v>BKC-002</v>
      </c>
      <c r="G629" s="17" t="s">
        <v>9</v>
      </c>
      <c r="H629" s="18">
        <v>8</v>
      </c>
    </row>
    <row r="630" spans="1:8" x14ac:dyDescent="0.15">
      <c r="A630" s="15" t="s">
        <v>679</v>
      </c>
      <c r="B630" s="16">
        <v>41570</v>
      </c>
      <c r="C630" s="18">
        <f>MONTH($B$3:$B$678)</f>
        <v>10</v>
      </c>
      <c r="D630" s="17" t="s">
        <v>38</v>
      </c>
      <c r="E630" s="8" t="s">
        <v>735</v>
      </c>
      <c r="F630" s="8" t="str">
        <f>VLOOKUP(表1[[#This Row],[图书名称]],表3[],2,FALSE)</f>
        <v>BKC-006</v>
      </c>
      <c r="G630" s="17" t="s">
        <v>29</v>
      </c>
      <c r="H630" s="18">
        <v>19</v>
      </c>
    </row>
    <row r="631" spans="1:8" x14ac:dyDescent="0.15">
      <c r="A631" s="15" t="s">
        <v>680</v>
      </c>
      <c r="B631" s="16">
        <v>41571</v>
      </c>
      <c r="C631" s="18">
        <f>MONTH($B$3:$B$678)</f>
        <v>10</v>
      </c>
      <c r="D631" s="17" t="s">
        <v>37</v>
      </c>
      <c r="E631" s="8" t="s">
        <v>736</v>
      </c>
      <c r="F631" s="8" t="str">
        <f>VLOOKUP(表1[[#This Row],[图书名称]],表3[],2,FALSE)</f>
        <v>BKC-005</v>
      </c>
      <c r="G631" s="17" t="s">
        <v>24</v>
      </c>
      <c r="H631" s="18">
        <v>33</v>
      </c>
    </row>
    <row r="632" spans="1:8" x14ac:dyDescent="0.15">
      <c r="A632" s="15" t="s">
        <v>681</v>
      </c>
      <c r="B632" s="16">
        <v>41571</v>
      </c>
      <c r="C632" s="18">
        <f>MONTH($B$3:$B$678)</f>
        <v>10</v>
      </c>
      <c r="D632" s="17" t="s">
        <v>38</v>
      </c>
      <c r="E632" s="8" t="s">
        <v>53</v>
      </c>
      <c r="F632" s="8" t="str">
        <f>VLOOKUP(表1[[#This Row],[图书名称]],表3[],2,FALSE)</f>
        <v>BKS-001</v>
      </c>
      <c r="G632" s="17" t="s">
        <v>16</v>
      </c>
      <c r="H632" s="18">
        <v>38</v>
      </c>
    </row>
    <row r="633" spans="1:8" x14ac:dyDescent="0.15">
      <c r="A633" s="15" t="s">
        <v>682</v>
      </c>
      <c r="B633" s="16">
        <v>41572</v>
      </c>
      <c r="C633" s="18">
        <f>MONTH($B$3:$B$678)</f>
        <v>10</v>
      </c>
      <c r="D633" s="17" t="s">
        <v>36</v>
      </c>
      <c r="E633" s="8" t="s">
        <v>734</v>
      </c>
      <c r="F633" s="8" t="str">
        <f>VLOOKUP(表1[[#This Row],[图书名称]],表3[],2,FALSE)</f>
        <v>BKC-004</v>
      </c>
      <c r="G633" s="17" t="s">
        <v>14</v>
      </c>
      <c r="H633" s="18">
        <v>16</v>
      </c>
    </row>
    <row r="634" spans="1:8" x14ac:dyDescent="0.15">
      <c r="A634" s="15" t="s">
        <v>683</v>
      </c>
      <c r="B634" s="16">
        <v>41576</v>
      </c>
      <c r="C634" s="18">
        <f>MONTH($B$3:$B$678)</f>
        <v>10</v>
      </c>
      <c r="D634" s="17" t="s">
        <v>36</v>
      </c>
      <c r="E634" s="8" t="s">
        <v>54</v>
      </c>
      <c r="F634" s="8" t="str">
        <f>VLOOKUP(表1[[#This Row],[图书名称]],表3[],2,FALSE)</f>
        <v>BKS-002</v>
      </c>
      <c r="G634" s="17" t="s">
        <v>22</v>
      </c>
      <c r="H634" s="18">
        <v>20</v>
      </c>
    </row>
    <row r="635" spans="1:8" x14ac:dyDescent="0.15">
      <c r="A635" s="15" t="s">
        <v>684</v>
      </c>
      <c r="B635" s="16">
        <v>41577</v>
      </c>
      <c r="C635" s="18">
        <f>MONTH($B$3:$B$678)</f>
        <v>10</v>
      </c>
      <c r="D635" s="17" t="s">
        <v>36</v>
      </c>
      <c r="E635" s="8" t="s">
        <v>55</v>
      </c>
      <c r="F635" s="8" t="str">
        <f>VLOOKUP(表1[[#This Row],[图书名称]],表3[],2,FALSE)</f>
        <v>BKC-001</v>
      </c>
      <c r="G635" s="17" t="s">
        <v>21</v>
      </c>
      <c r="H635" s="18">
        <v>49</v>
      </c>
    </row>
    <row r="636" spans="1:8" x14ac:dyDescent="0.15">
      <c r="A636" s="15" t="s">
        <v>685</v>
      </c>
      <c r="B636" s="16">
        <v>41578</v>
      </c>
      <c r="C636" s="18">
        <f>MONTH($B$3:$B$678)</f>
        <v>10</v>
      </c>
      <c r="D636" s="17" t="s">
        <v>37</v>
      </c>
      <c r="E636" s="8" t="s">
        <v>54</v>
      </c>
      <c r="F636" s="8" t="str">
        <f>VLOOKUP(表1[[#This Row],[图书名称]],表3[],2,FALSE)</f>
        <v>BKS-002</v>
      </c>
      <c r="G636" s="17" t="s">
        <v>12</v>
      </c>
      <c r="H636" s="18">
        <v>36</v>
      </c>
    </row>
    <row r="637" spans="1:8" x14ac:dyDescent="0.15">
      <c r="A637" s="15" t="s">
        <v>691</v>
      </c>
      <c r="B637" s="16">
        <v>41585</v>
      </c>
      <c r="C637" s="18">
        <f>MONTH($B$3:$B$678)</f>
        <v>11</v>
      </c>
      <c r="D637" s="17" t="s">
        <v>37</v>
      </c>
      <c r="E637" s="8" t="s">
        <v>736</v>
      </c>
      <c r="F637" s="8" t="str">
        <f>VLOOKUP(表1[[#This Row],[图书名称]],表3[],2,FALSE)</f>
        <v>BKC-005</v>
      </c>
      <c r="G637" s="17" t="s">
        <v>4</v>
      </c>
      <c r="H637" s="18">
        <v>29</v>
      </c>
    </row>
    <row r="638" spans="1:8" x14ac:dyDescent="0.15">
      <c r="A638" s="15" t="s">
        <v>692</v>
      </c>
      <c r="B638" s="16">
        <v>41585</v>
      </c>
      <c r="C638" s="18">
        <f>MONTH($B$3:$B$678)</f>
        <v>11</v>
      </c>
      <c r="D638" s="17" t="s">
        <v>38</v>
      </c>
      <c r="E638" s="8" t="s">
        <v>734</v>
      </c>
      <c r="F638" s="8" t="str">
        <f>VLOOKUP(表1[[#This Row],[图书名称]],表3[],2,FALSE)</f>
        <v>BKC-004</v>
      </c>
      <c r="G638" s="17" t="s">
        <v>16</v>
      </c>
      <c r="H638" s="18">
        <v>49</v>
      </c>
    </row>
    <row r="639" spans="1:8" x14ac:dyDescent="0.15">
      <c r="A639" s="15" t="s">
        <v>693</v>
      </c>
      <c r="B639" s="16">
        <v>41586</v>
      </c>
      <c r="C639" s="18">
        <f>MONTH($B$3:$B$678)</f>
        <v>11</v>
      </c>
      <c r="D639" s="17" t="s">
        <v>37</v>
      </c>
      <c r="E639" s="8" t="s">
        <v>54</v>
      </c>
      <c r="F639" s="8" t="str">
        <f>VLOOKUP(表1[[#This Row],[图书名称]],表3[],2,FALSE)</f>
        <v>BKS-002</v>
      </c>
      <c r="G639" s="17" t="s">
        <v>24</v>
      </c>
      <c r="H639" s="18">
        <v>6</v>
      </c>
    </row>
    <row r="640" spans="1:8" x14ac:dyDescent="0.15">
      <c r="A640" s="15" t="s">
        <v>694</v>
      </c>
      <c r="B640" s="16">
        <v>41586</v>
      </c>
      <c r="C640" s="18">
        <f>MONTH($B$3:$B$678)</f>
        <v>11</v>
      </c>
      <c r="D640" s="17" t="s">
        <v>38</v>
      </c>
      <c r="E640" s="8" t="s">
        <v>734</v>
      </c>
      <c r="F640" s="8" t="str">
        <f>VLOOKUP(表1[[#This Row],[图书名称]],表3[],2,FALSE)</f>
        <v>BKC-004</v>
      </c>
      <c r="G640" s="17" t="s">
        <v>28</v>
      </c>
      <c r="H640" s="18">
        <v>12</v>
      </c>
    </row>
    <row r="641" spans="1:8" x14ac:dyDescent="0.15">
      <c r="A641" s="15" t="s">
        <v>695</v>
      </c>
      <c r="B641" s="16">
        <v>41587</v>
      </c>
      <c r="C641" s="18">
        <f>MONTH($B$3:$B$678)</f>
        <v>11</v>
      </c>
      <c r="D641" s="17" t="s">
        <v>37</v>
      </c>
      <c r="E641" s="8" t="s">
        <v>55</v>
      </c>
      <c r="F641" s="8" t="str">
        <f>VLOOKUP(表1[[#This Row],[图书名称]],表3[],2,FALSE)</f>
        <v>BKC-001</v>
      </c>
      <c r="G641" s="17" t="s">
        <v>3</v>
      </c>
      <c r="H641" s="18">
        <v>28</v>
      </c>
    </row>
    <row r="642" spans="1:8" x14ac:dyDescent="0.15">
      <c r="A642" s="15" t="s">
        <v>696</v>
      </c>
      <c r="B642" s="16">
        <v>41588</v>
      </c>
      <c r="C642" s="18">
        <f>MONTH($B$3:$B$678)</f>
        <v>11</v>
      </c>
      <c r="D642" s="17" t="s">
        <v>37</v>
      </c>
      <c r="E642" s="8" t="s">
        <v>735</v>
      </c>
      <c r="F642" s="8" t="str">
        <f>VLOOKUP(表1[[#This Row],[图书名称]],表3[],2,FALSE)</f>
        <v>BKC-006</v>
      </c>
      <c r="G642" s="17" t="s">
        <v>5</v>
      </c>
      <c r="H642" s="18">
        <v>36</v>
      </c>
    </row>
    <row r="643" spans="1:8" x14ac:dyDescent="0.15">
      <c r="A643" s="15" t="s">
        <v>697</v>
      </c>
      <c r="B643" s="16">
        <v>41590</v>
      </c>
      <c r="C643" s="18">
        <f>MONTH($B$3:$B$678)</f>
        <v>11</v>
      </c>
      <c r="D643" s="17" t="s">
        <v>36</v>
      </c>
      <c r="E643" s="8" t="s">
        <v>734</v>
      </c>
      <c r="F643" s="8" t="str">
        <f>VLOOKUP(表1[[#This Row],[图书名称]],表3[],2,FALSE)</f>
        <v>BKC-004</v>
      </c>
      <c r="G643" s="17" t="s">
        <v>14</v>
      </c>
      <c r="H643" s="18">
        <v>12</v>
      </c>
    </row>
    <row r="644" spans="1:8" x14ac:dyDescent="0.15">
      <c r="A644" s="15" t="s">
        <v>698</v>
      </c>
      <c r="B644" s="16">
        <v>41591</v>
      </c>
      <c r="C644" s="18">
        <f>MONTH($B$3:$B$678)</f>
        <v>11</v>
      </c>
      <c r="D644" s="17" t="s">
        <v>37</v>
      </c>
      <c r="E644" s="8" t="s">
        <v>52</v>
      </c>
      <c r="F644" s="8" t="str">
        <f>VLOOKUP(表1[[#This Row],[图书名称]],表3[],2,FALSE)</f>
        <v>BKC-003</v>
      </c>
      <c r="G644" s="17" t="s">
        <v>12</v>
      </c>
      <c r="H644" s="18">
        <v>27</v>
      </c>
    </row>
    <row r="645" spans="1:8" x14ac:dyDescent="0.15">
      <c r="A645" s="15" t="s">
        <v>699</v>
      </c>
      <c r="B645" s="16">
        <v>41591</v>
      </c>
      <c r="C645" s="18">
        <f>MONTH($B$3:$B$678)</f>
        <v>11</v>
      </c>
      <c r="D645" s="17" t="s">
        <v>36</v>
      </c>
      <c r="E645" s="8" t="s">
        <v>734</v>
      </c>
      <c r="F645" s="8" t="str">
        <f>VLOOKUP(表1[[#This Row],[图书名称]],表3[],2,FALSE)</f>
        <v>BKC-004</v>
      </c>
      <c r="G645" s="17" t="s">
        <v>26</v>
      </c>
      <c r="H645" s="18">
        <v>2</v>
      </c>
    </row>
    <row r="646" spans="1:8" x14ac:dyDescent="0.15">
      <c r="A646" s="15" t="s">
        <v>700</v>
      </c>
      <c r="B646" s="16">
        <v>41592</v>
      </c>
      <c r="C646" s="18">
        <f>MONTH($B$3:$B$678)</f>
        <v>11</v>
      </c>
      <c r="D646" s="17" t="s">
        <v>37</v>
      </c>
      <c r="E646" s="8" t="s">
        <v>733</v>
      </c>
      <c r="F646" s="8" t="str">
        <f>VLOOKUP(表1[[#This Row],[图书名称]],表3[],2,FALSE)</f>
        <v>BKC-002</v>
      </c>
      <c r="G646" s="17" t="s">
        <v>9</v>
      </c>
      <c r="H646" s="18">
        <v>35</v>
      </c>
    </row>
    <row r="647" spans="1:8" x14ac:dyDescent="0.15">
      <c r="A647" s="15" t="s">
        <v>701</v>
      </c>
      <c r="B647" s="16">
        <v>41592</v>
      </c>
      <c r="C647" s="18">
        <f>MONTH($B$3:$B$678)</f>
        <v>11</v>
      </c>
      <c r="D647" s="17" t="s">
        <v>36</v>
      </c>
      <c r="E647" s="8" t="s">
        <v>733</v>
      </c>
      <c r="F647" s="8" t="str">
        <f>VLOOKUP(表1[[#This Row],[图书名称]],表3[],2,FALSE)</f>
        <v>BKC-002</v>
      </c>
      <c r="G647" s="17" t="s">
        <v>11</v>
      </c>
      <c r="H647" s="18">
        <v>21</v>
      </c>
    </row>
    <row r="648" spans="1:8" x14ac:dyDescent="0.15">
      <c r="A648" s="15" t="s">
        <v>702</v>
      </c>
      <c r="B648" s="16">
        <v>41594</v>
      </c>
      <c r="C648" s="18">
        <f>MONTH($B$3:$B$678)</f>
        <v>11</v>
      </c>
      <c r="D648" s="17" t="s">
        <v>38</v>
      </c>
      <c r="E648" s="8" t="s">
        <v>53</v>
      </c>
      <c r="F648" s="8" t="str">
        <f>VLOOKUP(表1[[#This Row],[图书名称]],表3[],2,FALSE)</f>
        <v>BKS-001</v>
      </c>
      <c r="G648" s="17" t="s">
        <v>29</v>
      </c>
      <c r="H648" s="18">
        <v>34</v>
      </c>
    </row>
    <row r="649" spans="1:8" x14ac:dyDescent="0.15">
      <c r="A649" s="15" t="s">
        <v>703</v>
      </c>
      <c r="B649" s="16">
        <v>41594</v>
      </c>
      <c r="C649" s="18">
        <f>MONTH($B$3:$B$678)</f>
        <v>11</v>
      </c>
      <c r="D649" s="17" t="s">
        <v>37</v>
      </c>
      <c r="E649" s="8" t="s">
        <v>55</v>
      </c>
      <c r="F649" s="8" t="str">
        <f>VLOOKUP(表1[[#This Row],[图书名称]],表3[],2,FALSE)</f>
        <v>BKC-001</v>
      </c>
      <c r="G649" s="17" t="s">
        <v>5</v>
      </c>
      <c r="H649" s="18">
        <v>7</v>
      </c>
    </row>
    <row r="650" spans="1:8" x14ac:dyDescent="0.15">
      <c r="A650" s="15" t="s">
        <v>704</v>
      </c>
      <c r="B650" s="16">
        <v>41597</v>
      </c>
      <c r="C650" s="18">
        <f>MONTH($B$3:$B$678)</f>
        <v>11</v>
      </c>
      <c r="D650" s="17" t="s">
        <v>37</v>
      </c>
      <c r="E650" s="8" t="s">
        <v>734</v>
      </c>
      <c r="F650" s="8" t="str">
        <f>VLOOKUP(表1[[#This Row],[图书名称]],表3[],2,FALSE)</f>
        <v>BKC-004</v>
      </c>
      <c r="G650" s="17" t="s">
        <v>12</v>
      </c>
      <c r="H650" s="18">
        <v>16</v>
      </c>
    </row>
    <row r="651" spans="1:8" x14ac:dyDescent="0.15">
      <c r="A651" s="15" t="s">
        <v>705</v>
      </c>
      <c r="B651" s="16">
        <v>41598</v>
      </c>
      <c r="C651" s="18">
        <f>MONTH($B$3:$B$678)</f>
        <v>11</v>
      </c>
      <c r="D651" s="17" t="s">
        <v>38</v>
      </c>
      <c r="E651" s="8" t="s">
        <v>734</v>
      </c>
      <c r="F651" s="8" t="str">
        <f>VLOOKUP(表1[[#This Row],[图书名称]],表3[],2,FALSE)</f>
        <v>BKC-004</v>
      </c>
      <c r="G651" s="17" t="s">
        <v>16</v>
      </c>
      <c r="H651" s="18">
        <v>5</v>
      </c>
    </row>
    <row r="652" spans="1:8" x14ac:dyDescent="0.15">
      <c r="A652" s="15" t="s">
        <v>706</v>
      </c>
      <c r="B652" s="16">
        <v>41598</v>
      </c>
      <c r="C652" s="18">
        <f>MONTH($B$3:$B$678)</f>
        <v>11</v>
      </c>
      <c r="D652" s="17" t="s">
        <v>37</v>
      </c>
      <c r="E652" s="8" t="s">
        <v>736</v>
      </c>
      <c r="F652" s="8" t="str">
        <f>VLOOKUP(表1[[#This Row],[图书名称]],表3[],2,FALSE)</f>
        <v>BKC-005</v>
      </c>
      <c r="G652" s="17" t="s">
        <v>9</v>
      </c>
      <c r="H652" s="18">
        <v>25</v>
      </c>
    </row>
    <row r="653" spans="1:8" x14ac:dyDescent="0.15">
      <c r="A653" s="15" t="s">
        <v>707</v>
      </c>
      <c r="B653" s="16">
        <v>41599</v>
      </c>
      <c r="C653" s="18">
        <f>MONTH($B$3:$B$678)</f>
        <v>11</v>
      </c>
      <c r="D653" s="17" t="s">
        <v>38</v>
      </c>
      <c r="E653" s="8" t="s">
        <v>52</v>
      </c>
      <c r="F653" s="8" t="str">
        <f>VLOOKUP(表1[[#This Row],[图书名称]],表3[],2,FALSE)</f>
        <v>BKC-003</v>
      </c>
      <c r="G653" s="17" t="s">
        <v>28</v>
      </c>
      <c r="H653" s="18">
        <v>41</v>
      </c>
    </row>
    <row r="654" spans="1:8" x14ac:dyDescent="0.15">
      <c r="A654" s="15" t="s">
        <v>708</v>
      </c>
      <c r="B654" s="16">
        <v>41601</v>
      </c>
      <c r="C654" s="18">
        <f>MONTH($B$3:$B$678)</f>
        <v>11</v>
      </c>
      <c r="D654" s="17" t="s">
        <v>36</v>
      </c>
      <c r="E654" s="8" t="s">
        <v>52</v>
      </c>
      <c r="F654" s="8" t="str">
        <f>VLOOKUP(表1[[#This Row],[图书名称]],表3[],2,FALSE)</f>
        <v>BKC-003</v>
      </c>
      <c r="G654" s="17" t="s">
        <v>14</v>
      </c>
      <c r="H654" s="18">
        <v>20</v>
      </c>
    </row>
    <row r="655" spans="1:8" x14ac:dyDescent="0.15">
      <c r="A655" s="15" t="s">
        <v>709</v>
      </c>
      <c r="B655" s="16">
        <v>41601</v>
      </c>
      <c r="C655" s="18">
        <f>MONTH($B$3:$B$678)</f>
        <v>11</v>
      </c>
      <c r="D655" s="17" t="s">
        <v>36</v>
      </c>
      <c r="E655" s="8" t="s">
        <v>52</v>
      </c>
      <c r="F655" s="8" t="str">
        <f>VLOOKUP(表1[[#This Row],[图书名称]],表3[],2,FALSE)</f>
        <v>BKC-003</v>
      </c>
      <c r="G655" s="17" t="s">
        <v>20</v>
      </c>
      <c r="H655" s="18">
        <v>48</v>
      </c>
    </row>
    <row r="656" spans="1:8" x14ac:dyDescent="0.15">
      <c r="A656" s="15" t="s">
        <v>710</v>
      </c>
      <c r="B656" s="16">
        <v>41601</v>
      </c>
      <c r="C656" s="18">
        <f>MONTH($B$3:$B$678)</f>
        <v>11</v>
      </c>
      <c r="D656" s="17" t="s">
        <v>38</v>
      </c>
      <c r="E656" s="8" t="s">
        <v>52</v>
      </c>
      <c r="F656" s="8" t="str">
        <f>VLOOKUP(表1[[#This Row],[图书名称]],表3[],2,FALSE)</f>
        <v>BKC-003</v>
      </c>
      <c r="G656" s="17" t="s">
        <v>29</v>
      </c>
      <c r="H656" s="18">
        <v>7</v>
      </c>
    </row>
    <row r="657" spans="1:8" x14ac:dyDescent="0.15">
      <c r="A657" s="15" t="s">
        <v>711</v>
      </c>
      <c r="B657" s="16">
        <v>41602</v>
      </c>
      <c r="C657" s="18">
        <f>MONTH($B$3:$B$678)</f>
        <v>11</v>
      </c>
      <c r="D657" s="17" t="s">
        <v>36</v>
      </c>
      <c r="E657" s="8" t="s">
        <v>733</v>
      </c>
      <c r="F657" s="8" t="str">
        <f>VLOOKUP(表1[[#This Row],[图书名称]],表3[],2,FALSE)</f>
        <v>BKC-002</v>
      </c>
      <c r="G657" s="17" t="s">
        <v>1</v>
      </c>
      <c r="H657" s="18">
        <v>18</v>
      </c>
    </row>
    <row r="658" spans="1:8" x14ac:dyDescent="0.15">
      <c r="A658" s="15" t="s">
        <v>712</v>
      </c>
      <c r="B658" s="16">
        <v>41605</v>
      </c>
      <c r="C658" s="18">
        <f>MONTH($B$3:$B$678)</f>
        <v>11</v>
      </c>
      <c r="D658" s="17" t="s">
        <v>38</v>
      </c>
      <c r="E658" s="8" t="s">
        <v>734</v>
      </c>
      <c r="F658" s="8" t="str">
        <f>VLOOKUP(表1[[#This Row],[图书名称]],表3[],2,FALSE)</f>
        <v>BKC-004</v>
      </c>
      <c r="G658" s="17" t="s">
        <v>28</v>
      </c>
      <c r="H658" s="18">
        <v>29</v>
      </c>
    </row>
    <row r="659" spans="1:8" x14ac:dyDescent="0.15">
      <c r="A659" s="15" t="s">
        <v>713</v>
      </c>
      <c r="B659" s="16">
        <v>41606</v>
      </c>
      <c r="C659" s="18">
        <f>MONTH($B$3:$B$678)</f>
        <v>11</v>
      </c>
      <c r="D659" s="17" t="s">
        <v>37</v>
      </c>
      <c r="E659" s="8" t="s">
        <v>55</v>
      </c>
      <c r="F659" s="8" t="str">
        <f>VLOOKUP(表1[[#This Row],[图书名称]],表3[],2,FALSE)</f>
        <v>BKC-001</v>
      </c>
      <c r="G659" s="17" t="s">
        <v>3</v>
      </c>
      <c r="H659" s="18">
        <v>9</v>
      </c>
    </row>
    <row r="660" spans="1:8" x14ac:dyDescent="0.15">
      <c r="A660" s="15" t="s">
        <v>714</v>
      </c>
      <c r="B660" s="16">
        <v>41607</v>
      </c>
      <c r="C660" s="18">
        <f>MONTH($B$3:$B$678)</f>
        <v>11</v>
      </c>
      <c r="D660" s="17" t="s">
        <v>37</v>
      </c>
      <c r="E660" s="8" t="s">
        <v>52</v>
      </c>
      <c r="F660" s="8" t="str">
        <f>VLOOKUP(表1[[#This Row],[图书名称]],表3[],2,FALSE)</f>
        <v>BKC-003</v>
      </c>
      <c r="G660" s="17" t="s">
        <v>12</v>
      </c>
      <c r="H660" s="18">
        <v>38</v>
      </c>
    </row>
    <row r="661" spans="1:8" x14ac:dyDescent="0.15">
      <c r="A661" s="15" t="s">
        <v>715</v>
      </c>
      <c r="B661" s="16">
        <v>41608</v>
      </c>
      <c r="C661" s="18">
        <f>MONTH($B$3:$B$678)</f>
        <v>11</v>
      </c>
      <c r="D661" s="17" t="s">
        <v>37</v>
      </c>
      <c r="E661" s="8" t="s">
        <v>736</v>
      </c>
      <c r="F661" s="8" t="str">
        <f>VLOOKUP(表1[[#This Row],[图书名称]],表3[],2,FALSE)</f>
        <v>BKC-005</v>
      </c>
      <c r="G661" s="17" t="s">
        <v>9</v>
      </c>
      <c r="H661" s="18">
        <v>9</v>
      </c>
    </row>
    <row r="662" spans="1:8" x14ac:dyDescent="0.15">
      <c r="A662" s="15" t="s">
        <v>716</v>
      </c>
      <c r="B662" s="16">
        <v>41608</v>
      </c>
      <c r="C662" s="18">
        <f>MONTH($B$3:$B$678)</f>
        <v>11</v>
      </c>
      <c r="D662" s="17" t="s">
        <v>36</v>
      </c>
      <c r="E662" s="8" t="s">
        <v>735</v>
      </c>
      <c r="F662" s="8" t="str">
        <f>VLOOKUP(表1[[#This Row],[图书名称]],表3[],2,FALSE)</f>
        <v>BKC-006</v>
      </c>
      <c r="G662" s="17" t="s">
        <v>22</v>
      </c>
      <c r="H662" s="18">
        <v>37</v>
      </c>
    </row>
    <row r="663" spans="1:8" x14ac:dyDescent="0.15">
      <c r="A663" s="15" t="s">
        <v>717</v>
      </c>
      <c r="B663" s="16">
        <v>41609</v>
      </c>
      <c r="C663" s="18">
        <f>MONTH($B$3:$B$678)</f>
        <v>12</v>
      </c>
      <c r="D663" s="17" t="s">
        <v>38</v>
      </c>
      <c r="E663" s="8" t="s">
        <v>735</v>
      </c>
      <c r="F663" s="8" t="str">
        <f>VLOOKUP(表1[[#This Row],[图书名称]],表3[],2,FALSE)</f>
        <v>BKC-006</v>
      </c>
      <c r="G663" s="17" t="s">
        <v>29</v>
      </c>
      <c r="H663" s="18">
        <v>6</v>
      </c>
    </row>
    <row r="664" spans="1:8" x14ac:dyDescent="0.15">
      <c r="A664" s="15" t="s">
        <v>718</v>
      </c>
      <c r="B664" s="16">
        <v>41611</v>
      </c>
      <c r="C664" s="18">
        <f>MONTH($B$3:$B$678)</f>
        <v>12</v>
      </c>
      <c r="D664" s="17" t="s">
        <v>36</v>
      </c>
      <c r="E664" s="8" t="s">
        <v>53</v>
      </c>
      <c r="F664" s="8" t="str">
        <f>VLOOKUP(表1[[#This Row],[图书名称]],表3[],2,FALSE)</f>
        <v>BKS-001</v>
      </c>
      <c r="G664" s="17" t="s">
        <v>21</v>
      </c>
      <c r="H664" s="18">
        <v>27</v>
      </c>
    </row>
    <row r="665" spans="1:8" x14ac:dyDescent="0.15">
      <c r="A665" s="15" t="s">
        <v>719</v>
      </c>
      <c r="B665" s="16">
        <v>41612</v>
      </c>
      <c r="C665" s="18">
        <f>MONTH($B$3:$B$678)</f>
        <v>12</v>
      </c>
      <c r="D665" s="17" t="s">
        <v>38</v>
      </c>
      <c r="E665" s="8" t="s">
        <v>53</v>
      </c>
      <c r="F665" s="8" t="str">
        <f>VLOOKUP(表1[[#This Row],[图书名称]],表3[],2,FALSE)</f>
        <v>BKS-001</v>
      </c>
      <c r="G665" s="17" t="s">
        <v>16</v>
      </c>
      <c r="H665" s="18">
        <v>12</v>
      </c>
    </row>
    <row r="666" spans="1:8" x14ac:dyDescent="0.15">
      <c r="A666" s="15" t="s">
        <v>720</v>
      </c>
      <c r="B666" s="16">
        <v>41612</v>
      </c>
      <c r="C666" s="18">
        <f>MONTH($B$3:$B$678)</f>
        <v>12</v>
      </c>
      <c r="D666" s="17" t="s">
        <v>36</v>
      </c>
      <c r="E666" s="8" t="s">
        <v>55</v>
      </c>
      <c r="F666" s="8" t="str">
        <f>VLOOKUP(表1[[#This Row],[图书名称]],表3[],2,FALSE)</f>
        <v>BKC-001</v>
      </c>
      <c r="G666" s="17" t="s">
        <v>11</v>
      </c>
      <c r="H666" s="18">
        <v>32</v>
      </c>
    </row>
    <row r="667" spans="1:8" x14ac:dyDescent="0.15">
      <c r="A667" s="15" t="s">
        <v>721</v>
      </c>
      <c r="B667" s="16">
        <v>41613</v>
      </c>
      <c r="C667" s="18">
        <f>MONTH($B$3:$B$678)</f>
        <v>12</v>
      </c>
      <c r="D667" s="17" t="s">
        <v>36</v>
      </c>
      <c r="E667" s="8" t="s">
        <v>55</v>
      </c>
      <c r="F667" s="8" t="str">
        <f>VLOOKUP(表1[[#This Row],[图书名称]],表3[],2,FALSE)</f>
        <v>BKC-001</v>
      </c>
      <c r="G667" s="17" t="s">
        <v>14</v>
      </c>
      <c r="H667" s="18">
        <v>49</v>
      </c>
    </row>
    <row r="668" spans="1:8" x14ac:dyDescent="0.15">
      <c r="A668" s="15" t="s">
        <v>722</v>
      </c>
      <c r="B668" s="16">
        <v>41613</v>
      </c>
      <c r="C668" s="18">
        <f>MONTH($B$3:$B$678)</f>
        <v>12</v>
      </c>
      <c r="D668" s="17" t="s">
        <v>37</v>
      </c>
      <c r="E668" s="8" t="s">
        <v>54</v>
      </c>
      <c r="F668" s="8" t="str">
        <f>VLOOKUP(表1[[#This Row],[图书名称]],表3[],2,FALSE)</f>
        <v>BKS-002</v>
      </c>
      <c r="G668" s="17" t="s">
        <v>19</v>
      </c>
      <c r="H668" s="18">
        <v>42</v>
      </c>
    </row>
    <row r="669" spans="1:8" x14ac:dyDescent="0.15">
      <c r="A669" s="15" t="s">
        <v>723</v>
      </c>
      <c r="B669" s="16">
        <v>41614</v>
      </c>
      <c r="C669" s="18">
        <f>MONTH($B$3:$B$678)</f>
        <v>12</v>
      </c>
      <c r="D669" s="17" t="s">
        <v>36</v>
      </c>
      <c r="E669" s="8" t="s">
        <v>54</v>
      </c>
      <c r="F669" s="8" t="str">
        <f>VLOOKUP(表1[[#This Row],[图书名称]],表3[],2,FALSE)</f>
        <v>BKS-002</v>
      </c>
      <c r="G669" s="17" t="s">
        <v>2</v>
      </c>
      <c r="H669" s="18">
        <v>41</v>
      </c>
    </row>
    <row r="670" spans="1:8" x14ac:dyDescent="0.15">
      <c r="A670" s="15" t="s">
        <v>724</v>
      </c>
      <c r="B670" s="16">
        <v>41614</v>
      </c>
      <c r="C670" s="18">
        <f>MONTH($B$3:$B$678)</f>
        <v>12</v>
      </c>
      <c r="D670" s="17" t="s">
        <v>38</v>
      </c>
      <c r="E670" s="8" t="s">
        <v>734</v>
      </c>
      <c r="F670" s="8" t="str">
        <f>VLOOKUP(表1[[#This Row],[图书名称]],表3[],2,FALSE)</f>
        <v>BKC-004</v>
      </c>
      <c r="G670" s="17" t="s">
        <v>30</v>
      </c>
      <c r="H670" s="18">
        <v>44</v>
      </c>
    </row>
    <row r="671" spans="1:8" x14ac:dyDescent="0.15">
      <c r="A671" s="15" t="s">
        <v>725</v>
      </c>
      <c r="B671" s="16">
        <v>41615</v>
      </c>
      <c r="C671" s="18">
        <f>MONTH($B$3:$B$678)</f>
        <v>12</v>
      </c>
      <c r="D671" s="17" t="s">
        <v>36</v>
      </c>
      <c r="E671" s="8" t="s">
        <v>734</v>
      </c>
      <c r="F671" s="8" t="str">
        <f>VLOOKUP(表1[[#This Row],[图书名称]],表3[],2,FALSE)</f>
        <v>BKC-004</v>
      </c>
      <c r="G671" s="17" t="s">
        <v>20</v>
      </c>
      <c r="H671" s="18">
        <v>50</v>
      </c>
    </row>
    <row r="672" spans="1:8" x14ac:dyDescent="0.15">
      <c r="A672" s="15" t="s">
        <v>726</v>
      </c>
      <c r="B672" s="16">
        <v>41618</v>
      </c>
      <c r="C672" s="18">
        <f>MONTH($B$3:$B$678)</f>
        <v>12</v>
      </c>
      <c r="D672" s="17" t="s">
        <v>38</v>
      </c>
      <c r="E672" s="8" t="s">
        <v>53</v>
      </c>
      <c r="F672" s="8" t="str">
        <f>VLOOKUP(表1[[#This Row],[图书名称]],表3[],2,FALSE)</f>
        <v>BKS-001</v>
      </c>
      <c r="G672" s="17" t="s">
        <v>28</v>
      </c>
      <c r="H672" s="18">
        <v>33</v>
      </c>
    </row>
    <row r="673" spans="1:8" x14ac:dyDescent="0.15">
      <c r="A673" s="15" t="s">
        <v>727</v>
      </c>
      <c r="B673" s="16">
        <v>41619</v>
      </c>
      <c r="C673" s="18">
        <f>MONTH($B$3:$B$678)</f>
        <v>12</v>
      </c>
      <c r="D673" s="17" t="s">
        <v>37</v>
      </c>
      <c r="E673" s="8" t="s">
        <v>52</v>
      </c>
      <c r="F673" s="8" t="str">
        <f>VLOOKUP(表1[[#This Row],[图书名称]],表3[],2,FALSE)</f>
        <v>BKC-003</v>
      </c>
      <c r="G673" s="17" t="s">
        <v>4</v>
      </c>
      <c r="H673" s="18">
        <v>25</v>
      </c>
    </row>
    <row r="674" spans="1:8" x14ac:dyDescent="0.15">
      <c r="A674" s="15" t="s">
        <v>728</v>
      </c>
      <c r="B674" s="16">
        <v>41619</v>
      </c>
      <c r="C674" s="18">
        <f>MONTH($B$3:$B$678)</f>
        <v>12</v>
      </c>
      <c r="D674" s="17" t="s">
        <v>38</v>
      </c>
      <c r="E674" s="8" t="s">
        <v>736</v>
      </c>
      <c r="F674" s="8" t="str">
        <f>VLOOKUP(表1[[#This Row],[图书名称]],表3[],2,FALSE)</f>
        <v>BKC-005</v>
      </c>
      <c r="G674" s="17" t="s">
        <v>6</v>
      </c>
      <c r="H674" s="18">
        <v>5</v>
      </c>
    </row>
    <row r="675" spans="1:8" x14ac:dyDescent="0.15">
      <c r="A675" s="15" t="s">
        <v>729</v>
      </c>
      <c r="B675" s="16">
        <v>41620</v>
      </c>
      <c r="C675" s="18">
        <f>MONTH($B$3:$B$678)</f>
        <v>12</v>
      </c>
      <c r="D675" s="17" t="s">
        <v>37</v>
      </c>
      <c r="E675" s="8" t="s">
        <v>736</v>
      </c>
      <c r="F675" s="8" t="str">
        <f>VLOOKUP(表1[[#This Row],[图书名称]],表3[],2,FALSE)</f>
        <v>BKC-005</v>
      </c>
      <c r="G675" s="17" t="s">
        <v>24</v>
      </c>
      <c r="H675" s="18">
        <v>40</v>
      </c>
    </row>
    <row r="676" spans="1:8" x14ac:dyDescent="0.15">
      <c r="A676" s="15" t="s">
        <v>730</v>
      </c>
      <c r="B676" s="16">
        <v>41621</v>
      </c>
      <c r="C676" s="18">
        <f>MONTH($B$3:$B$678)</f>
        <v>12</v>
      </c>
      <c r="D676" s="17" t="s">
        <v>38</v>
      </c>
      <c r="E676" s="8" t="s">
        <v>52</v>
      </c>
      <c r="F676" s="8" t="str">
        <f>VLOOKUP(表1[[#This Row],[图书名称]],表3[],2,FALSE)</f>
        <v>BKC-003</v>
      </c>
      <c r="G676" s="17" t="s">
        <v>8</v>
      </c>
      <c r="H676" s="18">
        <v>24</v>
      </c>
    </row>
    <row r="677" spans="1:8" x14ac:dyDescent="0.15">
      <c r="A677" s="15" t="s">
        <v>731</v>
      </c>
      <c r="B677" s="16">
        <v>41622</v>
      </c>
      <c r="C677" s="18">
        <f>MONTH($B$3:$B$678)</f>
        <v>12</v>
      </c>
      <c r="D677" s="17" t="s">
        <v>37</v>
      </c>
      <c r="E677" s="8" t="s">
        <v>52</v>
      </c>
      <c r="F677" s="8" t="str">
        <f>VLOOKUP(表1[[#This Row],[图书名称]],表3[],2,FALSE)</f>
        <v>BKC-003</v>
      </c>
      <c r="G677" s="17" t="s">
        <v>9</v>
      </c>
      <c r="H677" s="18">
        <v>48</v>
      </c>
    </row>
    <row r="678" spans="1:8" x14ac:dyDescent="0.15">
      <c r="A678" s="15" t="s">
        <v>732</v>
      </c>
      <c r="B678" s="16">
        <v>41622</v>
      </c>
      <c r="C678" s="18">
        <f>MONTH($B$3:$B$678)</f>
        <v>12</v>
      </c>
      <c r="D678" s="17" t="s">
        <v>38</v>
      </c>
      <c r="E678" s="8" t="s">
        <v>53</v>
      </c>
      <c r="F678" s="8" t="str">
        <f>VLOOKUP(表1[[#This Row],[图书名称]],表3[],2,FALSE)</f>
        <v>BKS-001</v>
      </c>
      <c r="G678" s="17" t="s">
        <v>27</v>
      </c>
      <c r="H678" s="18">
        <v>32</v>
      </c>
    </row>
  </sheetData>
  <mergeCells count="1">
    <mergeCell ref="A1:G1"/>
  </mergeCells>
  <phoneticPr fontId="1" type="noConversion"/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12"/>
  <sheetViews>
    <sheetView showGridLines="0" zoomScale="90" zoomScaleNormal="90" workbookViewId="0">
      <selection activeCell="B4" sqref="B4"/>
    </sheetView>
  </sheetViews>
  <sheetFormatPr defaultRowHeight="13.5" x14ac:dyDescent="0.15"/>
  <cols>
    <col min="1" max="1" width="37.75" customWidth="1"/>
    <col min="2" max="13" width="9.625" customWidth="1"/>
    <col min="14" max="14" width="32.875" customWidth="1"/>
    <col min="15" max="15" width="29.625" customWidth="1"/>
    <col min="16" max="16" width="9.75" customWidth="1"/>
    <col min="17" max="17" width="6.25" customWidth="1"/>
    <col min="18" max="26" width="10.25" bestFit="1" customWidth="1"/>
    <col min="27" max="27" width="6.25" customWidth="1"/>
  </cols>
  <sheetData>
    <row r="1" spans="1:15" ht="29.25" x14ac:dyDescent="0.15">
      <c r="A1" s="27" t="s">
        <v>755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ht="14.25" customHeight="1" x14ac:dyDescent="0.15">
      <c r="A2" s="28" t="s">
        <v>49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24.95" customHeight="1" x14ac:dyDescent="0.15">
      <c r="A3" s="6" t="s">
        <v>33</v>
      </c>
      <c r="B3" s="7" t="s">
        <v>39</v>
      </c>
      <c r="C3" s="7" t="s">
        <v>40</v>
      </c>
      <c r="D3" s="7" t="s">
        <v>41</v>
      </c>
      <c r="E3" s="7" t="s">
        <v>42</v>
      </c>
      <c r="F3" s="7" t="s">
        <v>43</v>
      </c>
      <c r="G3" s="7" t="s">
        <v>44</v>
      </c>
      <c r="H3" s="7" t="s">
        <v>45</v>
      </c>
      <c r="I3" s="7" t="s">
        <v>46</v>
      </c>
      <c r="J3" s="7" t="s">
        <v>47</v>
      </c>
      <c r="K3" s="7" t="s">
        <v>48</v>
      </c>
      <c r="L3" s="7" t="s">
        <v>50</v>
      </c>
      <c r="M3" s="7" t="s">
        <v>51</v>
      </c>
      <c r="N3" s="7" t="s">
        <v>56</v>
      </c>
    </row>
    <row r="4" spans="1:15" ht="24.95" customHeight="1" x14ac:dyDescent="0.15">
      <c r="A4" s="4" t="s">
        <v>55</v>
      </c>
      <c r="B4" s="19">
        <f>SUMIFS(销售订单!$H$3:$H$678,销售订单!$E$3:$E$678,A4,销售订单!$C$3:$C$678,1)</f>
        <v>249</v>
      </c>
      <c r="C4" s="19">
        <f>SUMIFS(销售订单!$H$3:$H$678,销售订单!$E$3:$E$678,A4,销售订单!$C$3:$C$678,2)</f>
        <v>34</v>
      </c>
      <c r="D4" s="19">
        <f>SUMIFS(销售订单!$H$3:$H$678,销售订单!$E$3:$E$678,A4,销售订单!$C$3:$C$678,3)</f>
        <v>71</v>
      </c>
      <c r="E4" s="19">
        <f>SUMIFS(销售订单!$H$3:$H$678,销售订单!$E$3:$E$678,A4,销售订单!$C$3:$C$678,4)</f>
        <v>202</v>
      </c>
      <c r="F4" s="19">
        <f>SUMIFS(销售订单!$H$3:$H$678,销售订单!$E$3:$E$678,A4,销售订单!$C$3:$C$678,5)</f>
        <v>209</v>
      </c>
      <c r="G4" s="19">
        <f>SUMIFS(销售订单!$H$3:$H$678,销售订单!$E$3:$E$678,A4,销售订单!$C$3:$C$678,6)</f>
        <v>75</v>
      </c>
      <c r="H4" s="19">
        <f>SUMIFS(销售订单!$H$3:$H$678,销售订单!$E$3:$E$678,A4,销售订单!$C$3:$C$678,7)</f>
        <v>217</v>
      </c>
      <c r="I4" s="19">
        <f>SUMIFS(销售订单!$H$3:$H$678,销售订单!$E$3:$E$678,A4,销售订单!$C$3:$C$678,8)</f>
        <v>173</v>
      </c>
      <c r="J4" s="19">
        <f>SUMIFS(销售订单!$H$3:$H$678,销售订单!$E$3:$E$678,A4,销售订单!$C$3:$C$678,9)</f>
        <v>132</v>
      </c>
      <c r="K4" s="19">
        <f>SUMIFS(销售订单!$H$3:$H$678,销售订单!$E$3:$E$678,A4,销售订单!$C$3:$C$678,10)</f>
        <v>207</v>
      </c>
      <c r="L4" s="19">
        <f>SUMIFS(销售订单!$H$3:$H$678,销售订单!$E$3:$E$678,A4,销售订单!$C$3:$C$678,11)</f>
        <v>133</v>
      </c>
      <c r="M4" s="19">
        <f>SUMIFS(销售订单!$H$3:$H$678,销售订单!$E$3:$E$678,A4,销售订单!$C$3:$C$678,12)</f>
        <v>178</v>
      </c>
      <c r="N4" s="5"/>
    </row>
    <row r="5" spans="1:15" ht="24.95" customHeight="1" x14ac:dyDescent="0.15">
      <c r="A5" s="4" t="s">
        <v>733</v>
      </c>
      <c r="B5" s="19">
        <f>SUMIFS(销售订单!$H$3:$H$678,销售订单!$E$3:$E$678,A5,销售订单!$C$3:$C$678,1)</f>
        <v>280</v>
      </c>
      <c r="C5" s="19">
        <f>SUMIFS(销售订单!$H$3:$H$678,销售订单!$E$3:$E$678,A5,销售订单!$C$3:$C$678,2)</f>
        <v>234</v>
      </c>
      <c r="D5" s="19">
        <f>SUMIFS(销售订单!$H$3:$H$678,销售订单!$E$3:$E$678,A5,销售订单!$C$3:$C$678,3)</f>
        <v>601</v>
      </c>
      <c r="E5" s="19">
        <f>SUMIFS(销售订单!$H$3:$H$678,销售订单!$E$3:$E$678,A5,销售订单!$C$3:$C$678,4)</f>
        <v>172</v>
      </c>
      <c r="F5" s="19">
        <f>SUMIFS(销售订单!$H$3:$H$678,销售订单!$E$3:$E$678,A5,销售订单!$C$3:$C$678,5)</f>
        <v>214</v>
      </c>
      <c r="G5" s="19">
        <f>SUMIFS(销售订单!$H$3:$H$678,销售订单!$E$3:$E$678,A5,销售订单!$C$3:$C$678,6)</f>
        <v>279</v>
      </c>
      <c r="H5" s="19">
        <f>SUMIFS(销售订单!$H$3:$H$678,销售订单!$E$3:$E$678,A5,销售订单!$C$3:$C$678,7)</f>
        <v>70</v>
      </c>
      <c r="I5" s="19">
        <f>SUMIFS(销售订单!$H$3:$H$678,销售订单!$E$3:$E$678,A5,销售订单!$C$3:$C$678,8)</f>
        <v>183</v>
      </c>
      <c r="J5" s="19">
        <f>SUMIFS(销售订单!$H$3:$H$678,销售订单!$E$3:$E$678,A5,销售订单!$C$3:$C$678,9)</f>
        <v>601</v>
      </c>
      <c r="K5" s="19">
        <f>SUMIFS(销售订单!$H$3:$H$678,销售订单!$E$3:$E$678,A5,销售订单!$C$3:$C$678,10)</f>
        <v>132</v>
      </c>
      <c r="L5" s="19">
        <f>SUMIFS(销售订单!$H$3:$H$678,销售订单!$E$3:$E$678,A5,销售订单!$C$3:$C$678,11)</f>
        <v>148</v>
      </c>
      <c r="M5" s="19">
        <f>SUMIFS(销售订单!$H$3:$H$678,销售订单!$E$3:$E$678,A5,销售订单!$C$3:$C$678,12)</f>
        <v>25</v>
      </c>
      <c r="N5" s="5"/>
    </row>
    <row r="6" spans="1:15" ht="24.95" customHeight="1" x14ac:dyDescent="0.15">
      <c r="A6" s="4" t="s">
        <v>52</v>
      </c>
      <c r="B6" s="19">
        <f>SUMIFS(销售订单!$H$3:$H$678,销售订单!$E$3:$E$678,A6,销售订单!$C$3:$C$678,1)</f>
        <v>158</v>
      </c>
      <c r="C6" s="19">
        <f>SUMIFS(销售订单!$H$3:$H$678,销售订单!$E$3:$E$678,A6,销售订单!$C$3:$C$678,2)</f>
        <v>231</v>
      </c>
      <c r="D6" s="19">
        <f>SUMIFS(销售订单!$H$3:$H$678,销售订单!$E$3:$E$678,A6,销售订单!$C$3:$C$678,3)</f>
        <v>186</v>
      </c>
      <c r="E6" s="19">
        <f>SUMIFS(销售订单!$H$3:$H$678,销售订单!$E$3:$E$678,A6,销售订单!$C$3:$C$678,4)</f>
        <v>138</v>
      </c>
      <c r="F6" s="19">
        <f>SUMIFS(销售订单!$H$3:$H$678,销售订单!$E$3:$E$678,A6,销售订单!$C$3:$C$678,5)</f>
        <v>273</v>
      </c>
      <c r="G6" s="19">
        <f>SUMIFS(销售订单!$H$3:$H$678,销售订单!$E$3:$E$678,A6,销售订单!$C$3:$C$678,6)</f>
        <v>308</v>
      </c>
      <c r="H6" s="19">
        <f>SUMIFS(销售订单!$H$3:$H$678,销售订单!$E$3:$E$678,A6,销售订单!$C$3:$C$678,7)</f>
        <v>504</v>
      </c>
      <c r="I6" s="19">
        <f>SUMIFS(销售订单!$H$3:$H$678,销售订单!$E$3:$E$678,A6,销售订单!$C$3:$C$678,8)</f>
        <v>401</v>
      </c>
      <c r="J6" s="19">
        <f>SUMIFS(销售订单!$H$3:$H$678,销售订单!$E$3:$E$678,A6,销售订单!$C$3:$C$678,9)</f>
        <v>124</v>
      </c>
      <c r="K6" s="19">
        <f>SUMIFS(销售订单!$H$3:$H$678,销售订单!$E$3:$E$678,A6,销售订单!$C$3:$C$678,10)</f>
        <v>258</v>
      </c>
      <c r="L6" s="19">
        <f>SUMIFS(销售订单!$H$3:$H$678,销售订单!$E$3:$E$678,A6,销售订单!$C$3:$C$678,11)</f>
        <v>386</v>
      </c>
      <c r="M6" s="19">
        <f>SUMIFS(销售订单!$H$3:$H$678,销售订单!$E$3:$E$678,A6,销售订单!$C$3:$C$678,12)</f>
        <v>292</v>
      </c>
      <c r="N6" s="5"/>
    </row>
    <row r="7" spans="1:15" ht="24.95" customHeight="1" x14ac:dyDescent="0.15">
      <c r="A7" s="4" t="s">
        <v>734</v>
      </c>
      <c r="B7" s="19">
        <f>SUMIFS(销售订单!$H$3:$H$678,销售订单!$E$3:$E$678,A7,销售订单!$C$3:$C$678,1)</f>
        <v>203</v>
      </c>
      <c r="C7" s="19">
        <f>SUMIFS(销售订单!$H$3:$H$678,销售订单!$E$3:$E$678,A7,销售订单!$C$3:$C$678,2)</f>
        <v>157</v>
      </c>
      <c r="D7" s="19">
        <f>SUMIFS(销售订单!$H$3:$H$678,销售订单!$E$3:$E$678,A7,销售订单!$C$3:$C$678,3)</f>
        <v>24</v>
      </c>
      <c r="E7" s="19">
        <f>SUMIFS(销售订单!$H$3:$H$678,销售订单!$E$3:$E$678,A7,销售订单!$C$3:$C$678,4)</f>
        <v>325</v>
      </c>
      <c r="F7" s="19">
        <f>SUMIFS(销售订单!$H$3:$H$678,销售订单!$E$3:$E$678,A7,销售订单!$C$3:$C$678,5)</f>
        <v>413</v>
      </c>
      <c r="G7" s="19">
        <f>SUMIFS(销售订单!$H$3:$H$678,销售订单!$E$3:$E$678,A7,销售订单!$C$3:$C$678,6)</f>
        <v>267</v>
      </c>
      <c r="H7" s="19">
        <f>SUMIFS(销售订单!$H$3:$H$678,销售订单!$E$3:$E$678,A7,销售订单!$C$3:$C$678,7)</f>
        <v>306</v>
      </c>
      <c r="I7" s="19">
        <f>SUMIFS(销售订单!$H$3:$H$678,销售订单!$E$3:$E$678,A7,销售订单!$C$3:$C$678,8)</f>
        <v>336</v>
      </c>
      <c r="J7" s="19">
        <f>SUMIFS(销售订单!$H$3:$H$678,销售订单!$E$3:$E$678,A7,销售订单!$C$3:$C$678,9)</f>
        <v>312</v>
      </c>
      <c r="K7" s="19">
        <f>SUMIFS(销售订单!$H$3:$H$678,销售订单!$E$3:$E$678,A7,销售订单!$C$3:$C$678,10)</f>
        <v>219</v>
      </c>
      <c r="L7" s="19">
        <f>SUMIFS(销售订单!$H$3:$H$678,销售订单!$E$3:$E$678,A7,销售订单!$C$3:$C$678,11)</f>
        <v>250</v>
      </c>
      <c r="M7" s="19">
        <f>SUMIFS(销售订单!$H$3:$H$678,销售订单!$E$3:$E$678,A7,销售订单!$C$3:$C$678,12)</f>
        <v>223</v>
      </c>
      <c r="N7" s="5"/>
    </row>
    <row r="8" spans="1:15" ht="24.95" customHeight="1" x14ac:dyDescent="0.15">
      <c r="A8" s="4" t="s">
        <v>736</v>
      </c>
      <c r="B8" s="19">
        <f>SUMIFS(销售订单!$H$3:$H$678,销售订单!$E$3:$E$678,A8,销售订单!$C$3:$C$678,1)</f>
        <v>201</v>
      </c>
      <c r="C8" s="19">
        <f>SUMIFS(销售订单!$H$3:$H$678,销售订单!$E$3:$E$678,A8,销售订单!$C$3:$C$678,2)</f>
        <v>106</v>
      </c>
      <c r="D8" s="19">
        <f>SUMIFS(销售订单!$H$3:$H$678,销售订单!$E$3:$E$678,A8,销售订单!$C$3:$C$678,3)</f>
        <v>87</v>
      </c>
      <c r="E8" s="19">
        <f>SUMIFS(销售订单!$H$3:$H$678,销售订单!$E$3:$E$678,A8,销售订单!$C$3:$C$678,4)</f>
        <v>137</v>
      </c>
      <c r="F8" s="19">
        <f>SUMIFS(销售订单!$H$3:$H$678,销售订单!$E$3:$E$678,A8,销售订单!$C$3:$C$678,5)</f>
        <v>83</v>
      </c>
      <c r="G8" s="19">
        <f>SUMIFS(销售订单!$H$3:$H$678,销售订单!$E$3:$E$678,A8,销售订单!$C$3:$C$678,6)</f>
        <v>116</v>
      </c>
      <c r="H8" s="19">
        <f>SUMIFS(销售订单!$H$3:$H$678,销售订单!$E$3:$E$678,A8,销售订单!$C$3:$C$678,7)</f>
        <v>262</v>
      </c>
      <c r="I8" s="19">
        <f>SUMIFS(销售订单!$H$3:$H$678,销售订单!$E$3:$E$678,A8,销售订单!$C$3:$C$678,8)</f>
        <v>131</v>
      </c>
      <c r="J8" s="19">
        <f>SUMIFS(销售订单!$H$3:$H$678,销售订单!$E$3:$E$678,A8,销售订单!$C$3:$C$678,9)</f>
        <v>247</v>
      </c>
      <c r="K8" s="19">
        <f>SUMIFS(销售订单!$H$3:$H$678,销售订单!$E$3:$E$678,A8,销售订单!$C$3:$C$678,10)</f>
        <v>169</v>
      </c>
      <c r="L8" s="19">
        <f>SUMIFS(销售订单!$H$3:$H$678,销售订单!$E$3:$E$678,A8,销售订单!$C$3:$C$678,11)</f>
        <v>141</v>
      </c>
      <c r="M8" s="19">
        <f>SUMIFS(销售订单!$H$3:$H$678,销售订单!$E$3:$E$678,A8,销售订单!$C$3:$C$678,12)</f>
        <v>134</v>
      </c>
      <c r="N8" s="5"/>
    </row>
    <row r="9" spans="1:15" ht="24.95" customHeight="1" x14ac:dyDescent="0.15">
      <c r="A9" s="4" t="s">
        <v>735</v>
      </c>
      <c r="B9" s="19">
        <f>SUMIFS(销售订单!$H$3:$H$678,销售订单!$E$3:$E$678,A9,销售订单!$C$3:$C$678,1)</f>
        <v>234</v>
      </c>
      <c r="C9" s="19">
        <f>SUMIFS(销售订单!$H$3:$H$678,销售订单!$E$3:$E$678,A9,销售订单!$C$3:$C$678,2)</f>
        <v>161</v>
      </c>
      <c r="D9" s="19">
        <f>SUMIFS(销售订单!$H$3:$H$678,销售订单!$E$3:$E$678,A9,销售订单!$C$3:$C$678,3)</f>
        <v>154</v>
      </c>
      <c r="E9" s="19">
        <f>SUMIFS(销售订单!$H$3:$H$678,销售订单!$E$3:$E$678,A9,销售订单!$C$3:$C$678,4)</f>
        <v>83</v>
      </c>
      <c r="F9" s="19">
        <f>SUMIFS(销售订单!$H$3:$H$678,销售订单!$E$3:$E$678,A9,销售订单!$C$3:$C$678,5)</f>
        <v>125</v>
      </c>
      <c r="G9" s="19">
        <f>SUMIFS(销售订单!$H$3:$H$678,销售订单!$E$3:$E$678,A9,销售订单!$C$3:$C$678,6)</f>
        <v>122</v>
      </c>
      <c r="H9" s="19">
        <f>SUMIFS(销售订单!$H$3:$H$678,销售订单!$E$3:$E$678,A9,销售订单!$C$3:$C$678,7)</f>
        <v>133</v>
      </c>
      <c r="I9" s="19">
        <f>SUMIFS(销售订单!$H$3:$H$678,销售订单!$E$3:$E$678,A9,销售订单!$C$3:$C$678,8)</f>
        <v>101</v>
      </c>
      <c r="J9" s="19">
        <f>SUMIFS(销售订单!$H$3:$H$678,销售订单!$E$3:$E$678,A9,销售订单!$C$3:$C$678,9)</f>
        <v>108</v>
      </c>
      <c r="K9" s="19">
        <f>SUMIFS(销售订单!$H$3:$H$678,销售订单!$E$3:$E$678,A9,销售订单!$C$3:$C$678,10)</f>
        <v>154</v>
      </c>
      <c r="L9" s="19">
        <f>SUMIFS(销售订单!$H$3:$H$678,销售订单!$E$3:$E$678,A9,销售订单!$C$3:$C$678,11)</f>
        <v>146</v>
      </c>
      <c r="M9" s="19">
        <f>SUMIFS(销售订单!$H$3:$H$678,销售订单!$E$3:$E$678,A9,销售订单!$C$3:$C$678,12)</f>
        <v>32</v>
      </c>
      <c r="N9" s="5"/>
    </row>
    <row r="10" spans="1:15" ht="24.95" customHeight="1" x14ac:dyDescent="0.15">
      <c r="A10" s="4" t="s">
        <v>53</v>
      </c>
      <c r="B10" s="19">
        <f>SUMIFS(销售订单!$H$3:$H$678,销售订单!$E$3:$E$678,A10,销售订单!$C$3:$C$678,1)</f>
        <v>226</v>
      </c>
      <c r="C10" s="19">
        <f>SUMIFS(销售订单!$H$3:$H$678,销售订单!$E$3:$E$678,A10,销售订单!$C$3:$C$678,2)</f>
        <v>103</v>
      </c>
      <c r="D10" s="19">
        <f>SUMIFS(销售订单!$H$3:$H$678,销售订单!$E$3:$E$678,A10,销售订单!$C$3:$C$678,3)</f>
        <v>376</v>
      </c>
      <c r="E10" s="19">
        <f>SUMIFS(销售订单!$H$3:$H$678,销售订单!$E$3:$E$678,A10,销售订单!$C$3:$C$678,4)</f>
        <v>215</v>
      </c>
      <c r="F10" s="19">
        <f>SUMIFS(销售订单!$H$3:$H$678,销售订单!$E$3:$E$678,A10,销售订单!$C$3:$C$678,5)</f>
        <v>212</v>
      </c>
      <c r="G10" s="19">
        <f>SUMIFS(销售订单!$H$3:$H$678,销售订单!$E$3:$E$678,A10,销售订单!$C$3:$C$678,6)</f>
        <v>126</v>
      </c>
      <c r="H10" s="19">
        <f>SUMIFS(销售订单!$H$3:$H$678,销售订单!$E$3:$E$678,A10,销售订单!$C$3:$C$678,7)</f>
        <v>40</v>
      </c>
      <c r="I10" s="19">
        <f>SUMIFS(销售订单!$H$3:$H$678,销售订单!$E$3:$E$678,A10,销售订单!$C$3:$C$678,8)</f>
        <v>0</v>
      </c>
      <c r="J10" s="19">
        <f>SUMIFS(销售订单!$H$3:$H$678,销售订单!$E$3:$E$678,A10,销售订单!$C$3:$C$678,9)</f>
        <v>86</v>
      </c>
      <c r="K10" s="19">
        <f>SUMIFS(销售订单!$H$3:$H$678,销售订单!$E$3:$E$678,A10,销售订单!$C$3:$C$678,10)</f>
        <v>73</v>
      </c>
      <c r="L10" s="19">
        <f>SUMIFS(销售订单!$H$3:$H$678,销售订单!$E$3:$E$678,A10,销售订单!$C$3:$C$678,11)</f>
        <v>68</v>
      </c>
      <c r="M10" s="19">
        <f>SUMIFS(销售订单!$H$3:$H$678,销售订单!$E$3:$E$678,A10,销售订单!$C$3:$C$678,12)</f>
        <v>274</v>
      </c>
      <c r="N10" s="5"/>
    </row>
    <row r="11" spans="1:15" ht="24.95" customHeight="1" x14ac:dyDescent="0.15">
      <c r="A11" s="4" t="s">
        <v>54</v>
      </c>
      <c r="B11" s="19">
        <f>SUMIFS(销售订单!$H$3:$H$678,销售订单!$E$3:$E$678,A11,销售订单!$C$3:$C$678,1)</f>
        <v>157</v>
      </c>
      <c r="C11" s="19">
        <f>SUMIFS(销售订单!$H$3:$H$678,销售订单!$E$3:$E$678,A11,销售订单!$C$3:$C$678,2)</f>
        <v>119</v>
      </c>
      <c r="D11" s="19">
        <f>SUMIFS(销售订单!$H$3:$H$678,销售订单!$E$3:$E$678,A11,销售订单!$C$3:$C$678,3)</f>
        <v>16</v>
      </c>
      <c r="E11" s="19">
        <f>SUMIFS(销售订单!$H$3:$H$678,销售订单!$E$3:$E$678,A11,销售订单!$C$3:$C$678,4)</f>
        <v>64</v>
      </c>
      <c r="F11" s="19">
        <f>SUMIFS(销售订单!$H$3:$H$678,销售订单!$E$3:$E$678,A11,销售订单!$C$3:$C$678,5)</f>
        <v>268</v>
      </c>
      <c r="G11" s="19">
        <f>SUMIFS(销售订单!$H$3:$H$678,销售订单!$E$3:$E$678,A11,销售订单!$C$3:$C$678,6)</f>
        <v>184</v>
      </c>
      <c r="H11" s="19">
        <f>SUMIFS(销售订单!$H$3:$H$678,销售订单!$E$3:$E$678,A11,销售订单!$C$3:$C$678,7)</f>
        <v>68</v>
      </c>
      <c r="I11" s="19">
        <f>SUMIFS(销售订单!$H$3:$H$678,销售订单!$E$3:$E$678,A11,销售订单!$C$3:$C$678,8)</f>
        <v>192</v>
      </c>
      <c r="J11" s="19">
        <f>SUMIFS(销售订单!$H$3:$H$678,销售订单!$E$3:$E$678,A11,销售订单!$C$3:$C$678,9)</f>
        <v>160</v>
      </c>
      <c r="K11" s="19">
        <f>SUMIFS(销售订单!$H$3:$H$678,销售订单!$E$3:$E$678,A11,销售订单!$C$3:$C$678,10)</f>
        <v>178</v>
      </c>
      <c r="L11" s="19">
        <f>SUMIFS(销售订单!$H$3:$H$678,销售订单!$E$3:$E$678,A11,销售订单!$C$3:$C$678,11)</f>
        <v>12</v>
      </c>
      <c r="M11" s="19">
        <f>SUMIFS(销售订单!$H$3:$H$678,销售订单!$E$3:$E$678,A11,销售订单!$C$3:$C$678,12)</f>
        <v>177</v>
      </c>
      <c r="N11" s="5"/>
    </row>
    <row r="12" spans="1:15" ht="16.5" x14ac:dyDescent="0.15">
      <c r="A12" s="2" t="s">
        <v>757</v>
      </c>
      <c r="B12" s="21">
        <f>SUBTOTAL(109,B4:B11)</f>
        <v>1708</v>
      </c>
      <c r="C12" s="21">
        <f t="shared" ref="C12:M12" si="0">SUBTOTAL(109,C4:C11)</f>
        <v>1145</v>
      </c>
      <c r="D12" s="21">
        <f t="shared" si="0"/>
        <v>1515</v>
      </c>
      <c r="E12" s="21">
        <f t="shared" si="0"/>
        <v>1336</v>
      </c>
      <c r="F12" s="21">
        <f t="shared" si="0"/>
        <v>1797</v>
      </c>
      <c r="G12" s="21">
        <f t="shared" si="0"/>
        <v>1477</v>
      </c>
      <c r="H12" s="21">
        <f t="shared" si="0"/>
        <v>1600</v>
      </c>
      <c r="I12" s="21">
        <f t="shared" si="0"/>
        <v>1517</v>
      </c>
      <c r="J12" s="21">
        <f t="shared" si="0"/>
        <v>1770</v>
      </c>
      <c r="K12" s="21">
        <f t="shared" si="0"/>
        <v>1390</v>
      </c>
      <c r="L12" s="21">
        <f t="shared" si="0"/>
        <v>1284</v>
      </c>
      <c r="M12" s="21">
        <f t="shared" si="0"/>
        <v>1335</v>
      </c>
      <c r="N12" s="20"/>
    </row>
  </sheetData>
  <mergeCells count="2">
    <mergeCell ref="A1:O1"/>
    <mergeCell ref="A2:O2"/>
  </mergeCells>
  <phoneticPr fontId="1" type="noConversion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high="1" low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'2013年图书销售分析'!B4:M4</xm:f>
              <xm:sqref>N4</xm:sqref>
            </x14:sparkline>
            <x14:sparkline>
              <xm:f>'2013年图书销售分析'!B5:M5</xm:f>
              <xm:sqref>N5</xm:sqref>
            </x14:sparkline>
            <x14:sparkline>
              <xm:f>'2013年图书销售分析'!B6:M6</xm:f>
              <xm:sqref>N6</xm:sqref>
            </x14:sparkline>
            <x14:sparkline>
              <xm:f>'2013年图书销售分析'!B7:M7</xm:f>
              <xm:sqref>N7</xm:sqref>
            </x14:sparkline>
            <x14:sparkline>
              <xm:f>'2013年图书销售分析'!B8:M8</xm:f>
              <xm:sqref>N8</xm:sqref>
            </x14:sparkline>
            <x14:sparkline>
              <xm:f>'2013年图书销售分析'!B9:M9</xm:f>
              <xm:sqref>N9</xm:sqref>
            </x14:sparkline>
            <x14:sparkline>
              <xm:f>'2013年图书销售分析'!B10:M10</xm:f>
              <xm:sqref>N10</xm:sqref>
            </x14:sparkline>
            <x14:sparkline>
              <xm:f>'2013年图书销售分析'!B11:M11</xm:f>
              <xm:sqref>N11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B9"/>
  <sheetViews>
    <sheetView workbookViewId="0">
      <selection activeCell="A4" sqref="A4"/>
    </sheetView>
  </sheetViews>
  <sheetFormatPr defaultRowHeight="16.5" x14ac:dyDescent="0.15"/>
  <cols>
    <col min="1" max="1" width="41.75" style="20" customWidth="1"/>
    <col min="2" max="2" width="14.75" style="20" customWidth="1"/>
    <col min="3" max="16384" width="9" style="20"/>
  </cols>
  <sheetData>
    <row r="1" spans="1:2" x14ac:dyDescent="0.15">
      <c r="A1" s="20" t="s">
        <v>752</v>
      </c>
      <c r="B1" s="20" t="s">
        <v>753</v>
      </c>
    </row>
    <row r="2" spans="1:2" x14ac:dyDescent="0.15">
      <c r="A2" s="20" t="s">
        <v>55</v>
      </c>
      <c r="B2" s="20" t="s">
        <v>744</v>
      </c>
    </row>
    <row r="3" spans="1:2" x14ac:dyDescent="0.15">
      <c r="A3" s="20" t="s">
        <v>733</v>
      </c>
      <c r="B3" s="20" t="s">
        <v>745</v>
      </c>
    </row>
    <row r="4" spans="1:2" x14ac:dyDescent="0.15">
      <c r="A4" s="20" t="s">
        <v>52</v>
      </c>
      <c r="B4" s="20" t="s">
        <v>746</v>
      </c>
    </row>
    <row r="5" spans="1:2" x14ac:dyDescent="0.15">
      <c r="A5" s="20" t="s">
        <v>734</v>
      </c>
      <c r="B5" s="20" t="s">
        <v>747</v>
      </c>
    </row>
    <row r="6" spans="1:2" x14ac:dyDescent="0.15">
      <c r="A6" s="20" t="s">
        <v>736</v>
      </c>
      <c r="B6" s="20" t="s">
        <v>748</v>
      </c>
    </row>
    <row r="7" spans="1:2" x14ac:dyDescent="0.15">
      <c r="A7" s="20" t="s">
        <v>735</v>
      </c>
      <c r="B7" s="20" t="s">
        <v>749</v>
      </c>
    </row>
    <row r="8" spans="1:2" x14ac:dyDescent="0.15">
      <c r="A8" s="20" t="s">
        <v>53</v>
      </c>
      <c r="B8" s="20" t="s">
        <v>750</v>
      </c>
    </row>
    <row r="9" spans="1:2" x14ac:dyDescent="0.15">
      <c r="A9" s="20" t="s">
        <v>54</v>
      </c>
      <c r="B9" s="20" t="s">
        <v>751</v>
      </c>
    </row>
  </sheetData>
  <phoneticPr fontId="1" type="noConversion"/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2012年书店销量</vt:lpstr>
      <vt:lpstr>销售订单</vt:lpstr>
      <vt:lpstr>2013年图书销售分析</vt:lpstr>
      <vt:lpstr>图书编目表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Bean</dc:creator>
  <cp:lastModifiedBy>aAS</cp:lastModifiedBy>
  <dcterms:created xsi:type="dcterms:W3CDTF">2008-10-07T15:28:23Z</dcterms:created>
  <dcterms:modified xsi:type="dcterms:W3CDTF">2014-10-14T04:00:24Z</dcterms:modified>
</cp:coreProperties>
</file>