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5" yWindow="30" windowWidth="25080" windowHeight="7020"/>
  </bookViews>
  <sheets>
    <sheet name="班级平均分" sheetId="3" r:id="rId1"/>
    <sheet name="2012级法律" sheetId="2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A3" i="2" l="1"/>
  <c r="N3" i="2"/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O3" i="2" l="1"/>
  <c r="O102" i="2"/>
  <c r="O94" i="2"/>
  <c r="O98" i="2"/>
  <c r="O90" i="2"/>
  <c r="O82" i="2"/>
  <c r="O66" i="2"/>
  <c r="O46" i="2"/>
  <c r="O26" i="2"/>
  <c r="O6" i="2"/>
  <c r="O78" i="2"/>
  <c r="O62" i="2"/>
  <c r="O50" i="2"/>
  <c r="O34" i="2"/>
  <c r="O18" i="2"/>
  <c r="O101" i="2"/>
  <c r="O93" i="2"/>
  <c r="O89" i="2"/>
  <c r="O85" i="2"/>
  <c r="O81" i="2"/>
  <c r="O77" i="2"/>
  <c r="O73" i="2"/>
  <c r="O69" i="2"/>
  <c r="O65" i="2"/>
  <c r="O61" i="2"/>
  <c r="O57" i="2"/>
  <c r="O53" i="2"/>
  <c r="O45" i="2"/>
  <c r="O41" i="2"/>
  <c r="O37" i="2"/>
  <c r="O33" i="2"/>
  <c r="O29" i="2"/>
  <c r="O25" i="2"/>
  <c r="O21" i="2"/>
  <c r="O17" i="2"/>
  <c r="O13" i="2"/>
  <c r="O9" i="2"/>
  <c r="O5" i="2"/>
  <c r="O74" i="2"/>
  <c r="O58" i="2"/>
  <c r="O42" i="2"/>
  <c r="O30" i="2"/>
  <c r="O14" i="2"/>
  <c r="O97" i="2"/>
  <c r="O96" i="2"/>
  <c r="O92" i="2"/>
  <c r="O88" i="2"/>
  <c r="O84" i="2"/>
  <c r="O80" i="2"/>
  <c r="O76" i="2"/>
  <c r="O72" i="2"/>
  <c r="O68" i="2"/>
  <c r="O64" i="2"/>
  <c r="O60" i="2"/>
  <c r="O56" i="2"/>
  <c r="O52" i="2"/>
  <c r="O48" i="2"/>
  <c r="O44" i="2"/>
  <c r="O40" i="2"/>
  <c r="O36" i="2"/>
  <c r="O32" i="2"/>
  <c r="O28" i="2"/>
  <c r="O24" i="2"/>
  <c r="O20" i="2"/>
  <c r="O16" i="2"/>
  <c r="O12" i="2"/>
  <c r="O8" i="2"/>
  <c r="O4" i="2"/>
  <c r="O86" i="2"/>
  <c r="O70" i="2"/>
  <c r="O54" i="2"/>
  <c r="O38" i="2"/>
  <c r="O22" i="2"/>
  <c r="O10" i="2"/>
  <c r="O100" i="2"/>
  <c r="O99" i="2"/>
  <c r="O95" i="2"/>
  <c r="O91" i="2"/>
  <c r="O87" i="2"/>
  <c r="O83" i="2"/>
  <c r="O79" i="2"/>
  <c r="O75" i="2"/>
  <c r="O71" i="2"/>
  <c r="O67" i="2"/>
  <c r="O63" i="2"/>
  <c r="O59" i="2"/>
  <c r="O55" i="2"/>
  <c r="O51" i="2"/>
  <c r="O47" i="2"/>
  <c r="O43" i="2"/>
  <c r="O39" i="2"/>
  <c r="O35" i="2"/>
  <c r="O31" i="2"/>
  <c r="O27" i="2"/>
  <c r="O23" i="2"/>
  <c r="O19" i="2"/>
  <c r="O15" i="2"/>
  <c r="O11" i="2"/>
  <c r="O7" i="2"/>
</calcChain>
</file>

<file path=xl/sharedStrings.xml><?xml version="1.0" encoding="utf-8"?>
<sst xmlns="http://schemas.openxmlformats.org/spreadsheetml/2006/main" count="131" uniqueCount="131">
  <si>
    <t>学号</t>
  </si>
  <si>
    <t>姓名</t>
  </si>
  <si>
    <t>英语</t>
  </si>
  <si>
    <t>体育</t>
  </si>
  <si>
    <t>近代史</t>
  </si>
  <si>
    <t>计算机</t>
  </si>
  <si>
    <t>法制史</t>
  </si>
  <si>
    <t>刑法</t>
  </si>
  <si>
    <t>民法</t>
  </si>
  <si>
    <t>法律英语</t>
  </si>
  <si>
    <t>立法法</t>
  </si>
  <si>
    <t>娄欣</t>
  </si>
  <si>
    <t>刘旭</t>
  </si>
  <si>
    <t>张蕊</t>
  </si>
  <si>
    <t>陈辰</t>
  </si>
  <si>
    <t>盛雅</t>
  </si>
  <si>
    <t>李嘉丽</t>
  </si>
  <si>
    <t>李雪燕</t>
  </si>
  <si>
    <t>梁会会</t>
  </si>
  <si>
    <t>刘璐璐</t>
  </si>
  <si>
    <t>远晴晴</t>
  </si>
  <si>
    <t>高琳</t>
  </si>
  <si>
    <t>杨慧娟</t>
  </si>
  <si>
    <t>乔泽宇</t>
  </si>
  <si>
    <t>廉梦迪</t>
  </si>
  <si>
    <t>王晓亚</t>
  </si>
  <si>
    <t>李一</t>
  </si>
  <si>
    <t>魏利娟</t>
  </si>
  <si>
    <t>晁晓燕</t>
  </si>
  <si>
    <t>史二映</t>
  </si>
  <si>
    <t>李佳旭</t>
  </si>
  <si>
    <t>郭艳超</t>
  </si>
  <si>
    <t>马银丽</t>
  </si>
  <si>
    <t>任禹豪</t>
  </si>
  <si>
    <t>王乐乐</t>
  </si>
  <si>
    <t>焦宝亮</t>
  </si>
  <si>
    <t>任迎迎</t>
  </si>
  <si>
    <t>马亚茹</t>
  </si>
  <si>
    <t>冯泽媛</t>
  </si>
  <si>
    <t>张万春</t>
  </si>
  <si>
    <t>张钟英</t>
  </si>
  <si>
    <t>齐昴跻</t>
  </si>
  <si>
    <t>姜倩</t>
  </si>
  <si>
    <t>吉海孟</t>
  </si>
  <si>
    <t>郭梦月</t>
  </si>
  <si>
    <t>李硕果</t>
  </si>
  <si>
    <t>李靖</t>
  </si>
  <si>
    <t>丁世营</t>
  </si>
  <si>
    <t>李蕾</t>
  </si>
  <si>
    <t>牛灿灿</t>
  </si>
  <si>
    <t>王佳君</t>
  </si>
  <si>
    <t>王娜</t>
  </si>
  <si>
    <t>高小满</t>
  </si>
  <si>
    <t>路俊俊</t>
  </si>
  <si>
    <t>员江涛</t>
  </si>
  <si>
    <t>周克乐</t>
  </si>
  <si>
    <t>阮军胜</t>
  </si>
  <si>
    <t>王自豪</t>
  </si>
  <si>
    <t>王颖</t>
  </si>
  <si>
    <t>王朦胧</t>
  </si>
  <si>
    <t>向红丽</t>
  </si>
  <si>
    <t>蒋文奇</t>
  </si>
  <si>
    <t>周乐乐</t>
  </si>
  <si>
    <t>陈仲鑫</t>
  </si>
  <si>
    <t>程亚娟</t>
  </si>
  <si>
    <t>于慧霞</t>
  </si>
  <si>
    <t>张林宽</t>
  </si>
  <si>
    <t>刘亚萍</t>
  </si>
  <si>
    <t>王源源</t>
  </si>
  <si>
    <t>张晓平</t>
  </si>
  <si>
    <t>郭晓娟</t>
  </si>
  <si>
    <t>张盼光</t>
  </si>
  <si>
    <t>杨伟</t>
  </si>
  <si>
    <t>张林林</t>
  </si>
  <si>
    <t>王洁</t>
  </si>
  <si>
    <t>苗超鹏</t>
  </si>
  <si>
    <t>姚祥</t>
  </si>
  <si>
    <t>张琪琪</t>
  </si>
  <si>
    <t>叶自力</t>
  </si>
  <si>
    <t>刘炜炜</t>
  </si>
  <si>
    <t>朱朝阳</t>
  </si>
  <si>
    <t>万海望</t>
  </si>
  <si>
    <t>王航</t>
  </si>
  <si>
    <t>陈亚杰</t>
  </si>
  <si>
    <t>刘银超</t>
  </si>
  <si>
    <t>翁建民</t>
  </si>
  <si>
    <t>邢尧磊</t>
  </si>
  <si>
    <t>潘志阳</t>
  </si>
  <si>
    <t>李孟亚</t>
  </si>
  <si>
    <t>钱超群</t>
  </si>
  <si>
    <t>刘壮</t>
  </si>
  <si>
    <t>王圣斌</t>
  </si>
  <si>
    <t>丁志民</t>
  </si>
  <si>
    <t>郭宝忠</t>
  </si>
  <si>
    <t>朱艺鑫</t>
  </si>
  <si>
    <t>杨一帆</t>
  </si>
  <si>
    <t>曹琳</t>
  </si>
  <si>
    <t>田宁</t>
  </si>
  <si>
    <t>李帅帅</t>
  </si>
  <si>
    <t>彭鹏</t>
  </si>
  <si>
    <t>刘刚</t>
  </si>
  <si>
    <t>张志权</t>
  </si>
  <si>
    <t>赵蒙</t>
  </si>
  <si>
    <t>沈秀明</t>
  </si>
  <si>
    <t>刘丛</t>
  </si>
  <si>
    <t>陈称意</t>
  </si>
  <si>
    <t>王帅</t>
  </si>
  <si>
    <t>张会芳</t>
  </si>
  <si>
    <t>胡长城</t>
  </si>
  <si>
    <t>王晟仕</t>
  </si>
  <si>
    <t>马杰</t>
    <phoneticPr fontId="1" type="noConversion"/>
  </si>
  <si>
    <t>班级</t>
    <phoneticPr fontId="1" type="noConversion"/>
  </si>
  <si>
    <t>2012级法律专业学生期末成绩分析表</t>
    <phoneticPr fontId="1" type="noConversion"/>
  </si>
  <si>
    <t>总分</t>
    <phoneticPr fontId="1" type="noConversion"/>
  </si>
  <si>
    <t>平均分</t>
    <phoneticPr fontId="1" type="noConversion"/>
  </si>
  <si>
    <t>年级排名</t>
    <phoneticPr fontId="1" type="noConversion"/>
  </si>
  <si>
    <t>行标签</t>
  </si>
  <si>
    <t>法律二班</t>
  </si>
  <si>
    <t>法律三班</t>
  </si>
  <si>
    <t>法律四班</t>
  </si>
  <si>
    <t>法律一班</t>
  </si>
  <si>
    <t>总计</t>
  </si>
  <si>
    <t>平均值项:英语</t>
  </si>
  <si>
    <t>平均值项:体育</t>
  </si>
  <si>
    <t>平均值项:计算机</t>
  </si>
  <si>
    <t>平均值项:近代史</t>
  </si>
  <si>
    <t>平均值项:法制史</t>
  </si>
  <si>
    <t>平均值项:刑法</t>
  </si>
  <si>
    <t>平均值项:民法</t>
  </si>
  <si>
    <t>平均值项:法律英语</t>
  </si>
  <si>
    <t>平均值项:立法法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</si>
</sst>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4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24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/>
    </xf>
    <xf numFmtId="0" fontId="0" fillId="0" borderId="0" xfId="0" pivotButton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21">
    <dxf>
      <numFmt numFmtId="177" formatCode="0_ "/>
      <alignment horizontal="center" vertical="center" textRotation="0" wrapText="0" indent="0" justifyLastLine="0" shrinkToFit="0" readingOrder="0"/>
    </dxf>
    <dxf>
      <numFmt numFmtId="176" formatCode="0.0_ "/>
      <alignment horizontal="center" vertical="center" textRotation="0" wrapText="0" indent="0" justifyLastLine="0" shrinkToFit="0" readingOrder="0"/>
    </dxf>
    <dxf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 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alignment horizontal="center" vertical="center" textRotation="0" wrapText="0" indent="0" justifyLastLine="0" shrinkToFit="0" readingOrder="0"/>
    </dxf>
    <dxf>
      <font>
        <color rgb="FFFF0000"/>
      </font>
      <fill>
        <patternFill>
          <bgColor rgb="FFFFFF00"/>
        </patternFill>
      </fill>
    </dxf>
    <dxf>
      <numFmt numFmtId="176" formatCode="0.0_ 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[年级期末成绩分析.xlsx]班级平均分!数据透视表1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班级平均分!$B$3</c:f>
              <c:strCache>
                <c:ptCount val="1"/>
                <c:pt idx="0">
                  <c:v>平均值项:英语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班级平均分!$B$4:$B$8</c:f>
              <c:numCache>
                <c:formatCode>0.0_ </c:formatCode>
                <c:ptCount val="4"/>
                <c:pt idx="0">
                  <c:v>83.00800000000001</c:v>
                </c:pt>
                <c:pt idx="1">
                  <c:v>81.136000000000024</c:v>
                </c:pt>
                <c:pt idx="2">
                  <c:v>82.13600000000001</c:v>
                </c:pt>
                <c:pt idx="3">
                  <c:v>80.7</c:v>
                </c:pt>
              </c:numCache>
            </c:numRef>
          </c:val>
        </c:ser>
        <c:ser>
          <c:idx val="1"/>
          <c:order val="1"/>
          <c:tx>
            <c:strRef>
              <c:f>班级平均分!$C$3</c:f>
              <c:strCache>
                <c:ptCount val="1"/>
                <c:pt idx="0">
                  <c:v>平均值项:体育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班级平均分!$C$4:$C$8</c:f>
              <c:numCache>
                <c:formatCode>0.0_ </c:formatCode>
                <c:ptCount val="4"/>
                <c:pt idx="0">
                  <c:v>88.584000000000003</c:v>
                </c:pt>
                <c:pt idx="1">
                  <c:v>85.791999999999987</c:v>
                </c:pt>
                <c:pt idx="2">
                  <c:v>84.052000000000007</c:v>
                </c:pt>
                <c:pt idx="3">
                  <c:v>85.852000000000004</c:v>
                </c:pt>
              </c:numCache>
            </c:numRef>
          </c:val>
        </c:ser>
        <c:ser>
          <c:idx val="2"/>
          <c:order val="2"/>
          <c:tx>
            <c:strRef>
              <c:f>班级平均分!$D$3</c:f>
              <c:strCache>
                <c:ptCount val="1"/>
                <c:pt idx="0">
                  <c:v>平均值项:计算机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班级平均分!$D$4:$D$8</c:f>
              <c:numCache>
                <c:formatCode>0.0_ </c:formatCode>
                <c:ptCount val="4"/>
                <c:pt idx="0">
                  <c:v>80.176000000000002</c:v>
                </c:pt>
                <c:pt idx="1">
                  <c:v>80.155999999999977</c:v>
                </c:pt>
                <c:pt idx="2">
                  <c:v>79.24799999999999</c:v>
                </c:pt>
                <c:pt idx="3">
                  <c:v>80.143999999999991</c:v>
                </c:pt>
              </c:numCache>
            </c:numRef>
          </c:val>
        </c:ser>
        <c:ser>
          <c:idx val="3"/>
          <c:order val="3"/>
          <c:tx>
            <c:strRef>
              <c:f>班级平均分!$E$3</c:f>
              <c:strCache>
                <c:ptCount val="1"/>
                <c:pt idx="0">
                  <c:v>平均值项:近代史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班级平均分!$E$4:$E$8</c:f>
              <c:numCache>
                <c:formatCode>0.0_ </c:formatCode>
                <c:ptCount val="4"/>
                <c:pt idx="0">
                  <c:v>80.884</c:v>
                </c:pt>
                <c:pt idx="1">
                  <c:v>77.884</c:v>
                </c:pt>
                <c:pt idx="2">
                  <c:v>77.184000000000012</c:v>
                </c:pt>
                <c:pt idx="3">
                  <c:v>78.335999999999999</c:v>
                </c:pt>
              </c:numCache>
            </c:numRef>
          </c:val>
        </c:ser>
        <c:ser>
          <c:idx val="4"/>
          <c:order val="4"/>
          <c:tx>
            <c:strRef>
              <c:f>班级平均分!$F$3</c:f>
              <c:strCache>
                <c:ptCount val="1"/>
                <c:pt idx="0">
                  <c:v>平均值项:法制史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班级平均分!$F$4:$F$8</c:f>
              <c:numCache>
                <c:formatCode>0.0_ </c:formatCode>
                <c:ptCount val="4"/>
                <c:pt idx="0">
                  <c:v>87.915999999999997</c:v>
                </c:pt>
                <c:pt idx="1">
                  <c:v>80.695999999999998</c:v>
                </c:pt>
                <c:pt idx="2">
                  <c:v>81.832000000000008</c:v>
                </c:pt>
                <c:pt idx="3">
                  <c:v>88.175999999999988</c:v>
                </c:pt>
              </c:numCache>
            </c:numRef>
          </c:val>
        </c:ser>
        <c:ser>
          <c:idx val="5"/>
          <c:order val="5"/>
          <c:tx>
            <c:strRef>
              <c:f>班级平均分!$G$3</c:f>
              <c:strCache>
                <c:ptCount val="1"/>
                <c:pt idx="0">
                  <c:v>平均值项:刑法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班级平均分!$G$4:$G$8</c:f>
              <c:numCache>
                <c:formatCode>0.0_ </c:formatCode>
                <c:ptCount val="4"/>
                <c:pt idx="0">
                  <c:v>81.275999999999996</c:v>
                </c:pt>
                <c:pt idx="1">
                  <c:v>81.944000000000017</c:v>
                </c:pt>
                <c:pt idx="2">
                  <c:v>82.4</c:v>
                </c:pt>
                <c:pt idx="3">
                  <c:v>79.467999999999989</c:v>
                </c:pt>
              </c:numCache>
            </c:numRef>
          </c:val>
        </c:ser>
        <c:ser>
          <c:idx val="6"/>
          <c:order val="6"/>
          <c:tx>
            <c:strRef>
              <c:f>班级平均分!$H$3</c:f>
              <c:strCache>
                <c:ptCount val="1"/>
                <c:pt idx="0">
                  <c:v>平均值项:民法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班级平均分!$H$4:$H$8</c:f>
              <c:numCache>
                <c:formatCode>0.0_ </c:formatCode>
                <c:ptCount val="4"/>
                <c:pt idx="0">
                  <c:v>81.94</c:v>
                </c:pt>
                <c:pt idx="1">
                  <c:v>78.828000000000003</c:v>
                </c:pt>
                <c:pt idx="2">
                  <c:v>79.180000000000021</c:v>
                </c:pt>
                <c:pt idx="3">
                  <c:v>82.304000000000002</c:v>
                </c:pt>
              </c:numCache>
            </c:numRef>
          </c:val>
        </c:ser>
        <c:ser>
          <c:idx val="7"/>
          <c:order val="7"/>
          <c:tx>
            <c:strRef>
              <c:f>班级平均分!$I$3</c:f>
              <c:strCache>
                <c:ptCount val="1"/>
                <c:pt idx="0">
                  <c:v>平均值项:法律英语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班级平均分!$I$4:$I$8</c:f>
              <c:numCache>
                <c:formatCode>0.0_ </c:formatCode>
                <c:ptCount val="4"/>
                <c:pt idx="0">
                  <c:v>87.448000000000008</c:v>
                </c:pt>
                <c:pt idx="1">
                  <c:v>84.08</c:v>
                </c:pt>
                <c:pt idx="2">
                  <c:v>86.15600000000002</c:v>
                </c:pt>
                <c:pt idx="3">
                  <c:v>86.10799999999999</c:v>
                </c:pt>
              </c:numCache>
            </c:numRef>
          </c:val>
        </c:ser>
        <c:ser>
          <c:idx val="8"/>
          <c:order val="8"/>
          <c:tx>
            <c:strRef>
              <c:f>班级平均分!$J$3</c:f>
              <c:strCache>
                <c:ptCount val="1"/>
                <c:pt idx="0">
                  <c:v>平均值项:立法法</c:v>
                </c:pt>
              </c:strCache>
            </c:strRef>
          </c:tx>
          <c:invertIfNegative val="0"/>
          <c:cat>
            <c:strRef>
              <c:f>班级平均分!$A$4:$A$8</c:f>
              <c:strCache>
                <c:ptCount val="4"/>
                <c:pt idx="0">
                  <c:v>法律二班</c:v>
                </c:pt>
                <c:pt idx="1">
                  <c:v>法律三班</c:v>
                </c:pt>
                <c:pt idx="2">
                  <c:v>法律四班</c:v>
                </c:pt>
                <c:pt idx="3">
                  <c:v>法律一班</c:v>
                </c:pt>
              </c:strCache>
            </c:strRef>
          </c:cat>
          <c:val>
            <c:numRef>
              <c:f>班级平均分!$J$4:$J$8</c:f>
              <c:numCache>
                <c:formatCode>0.0_ </c:formatCode>
                <c:ptCount val="4"/>
                <c:pt idx="0">
                  <c:v>89.203999999999994</c:v>
                </c:pt>
                <c:pt idx="1">
                  <c:v>88.960000000000022</c:v>
                </c:pt>
                <c:pt idx="2">
                  <c:v>88.767999999999986</c:v>
                </c:pt>
                <c:pt idx="3">
                  <c:v>88.604000000000028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542208"/>
        <c:axId val="232543744"/>
      </c:barChart>
      <c:catAx>
        <c:axId val="232542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32543744"/>
        <c:crosses val="autoZero"/>
        <c:auto val="1"/>
        <c:lblAlgn val="ctr"/>
        <c:lblOffset val="100"/>
        <c:noMultiLvlLbl val="0"/>
      </c:catAx>
      <c:valAx>
        <c:axId val="232543744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23254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9</xdr:row>
      <xdr:rowOff>109537</xdr:rowOff>
    </xdr:from>
    <xdr:to>
      <xdr:col>7</xdr:col>
      <xdr:colOff>971550</xdr:colOff>
      <xdr:row>29</xdr:row>
      <xdr:rowOff>95250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uyou-66" refreshedDate="41950.486084374999" createdVersion="4" refreshedVersion="4" minRefreshableVersion="3" recordCount="100">
  <cacheSource type="worksheet">
    <worksheetSource name="表2"/>
  </cacheSource>
  <cacheFields count="15">
    <cacheField name="班级" numFmtId="0">
      <sharedItems count="4">
        <s v="法律一班"/>
        <s v="法律二班"/>
        <s v="法律三班"/>
        <s v="法律四班"/>
      </sharedItems>
    </cacheField>
    <cacheField name="学号" numFmtId="0">
      <sharedItems containsSemiMixedTypes="0" containsString="0" containsNumber="1" containsInteger="1" minValue="1201001" maxValue="1204025"/>
    </cacheField>
    <cacheField name="姓名" numFmtId="0">
      <sharedItems/>
    </cacheField>
    <cacheField name="英语" numFmtId="176">
      <sharedItems containsSemiMixedTypes="0" containsString="0" containsNumber="1" minValue="52.2" maxValue="94.3"/>
    </cacheField>
    <cacheField name="体育" numFmtId="176">
      <sharedItems containsSemiMixedTypes="0" containsString="0" containsNumber="1" minValue="49.5" maxValue="95.6"/>
    </cacheField>
    <cacheField name="计算机" numFmtId="176">
      <sharedItems containsSemiMixedTypes="0" containsString="0" containsNumber="1" minValue="53" maxValue="94.2"/>
    </cacheField>
    <cacheField name="近代史" numFmtId="176">
      <sharedItems containsSemiMixedTypes="0" containsString="0" containsNumber="1" minValue="57.9" maxValue="91.5"/>
    </cacheField>
    <cacheField name="法制史" numFmtId="176">
      <sharedItems containsSemiMixedTypes="0" containsString="0" containsNumber="1" minValue="69.400000000000006" maxValue="95.2"/>
    </cacheField>
    <cacheField name="刑法" numFmtId="176">
      <sharedItems containsSemiMixedTypes="0" containsString="0" containsNumber="1" minValue="68.400000000000006" maxValue="94.3"/>
    </cacheField>
    <cacheField name="民法" numFmtId="176">
      <sharedItems containsSemiMixedTypes="0" containsString="0" containsNumber="1" minValue="54" maxValue="90.2"/>
    </cacheField>
    <cacheField name="法律英语" numFmtId="176">
      <sharedItems containsSemiMixedTypes="0" containsString="0" containsNumber="1" minValue="61.9" maxValue="94.6"/>
    </cacheField>
    <cacheField name="立法法" numFmtId="176">
      <sharedItems containsSemiMixedTypes="0" containsString="0" containsNumber="1" minValue="84.3" maxValue="92.7"/>
    </cacheField>
    <cacheField name="总分" numFmtId="176">
      <sharedItems containsSemiMixedTypes="0" containsString="0" containsNumber="1" minValue="638.30000000000007" maxValue="804.59999999999991"/>
    </cacheField>
    <cacheField name="平均分" numFmtId="176">
      <sharedItems containsSemiMixedTypes="0" containsString="0" containsNumber="1" minValue="70.922222222222231" maxValue="89.399999999999991"/>
    </cacheField>
    <cacheField name="年级排名" numFmtId="177">
      <sharedItems containsSemiMixedTypes="0" containsString="0" containsNumber="1" containsInteger="1" minValue="1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n v="1201001"/>
    <s v="潘志阳"/>
    <n v="76.099999999999994"/>
    <n v="82.8"/>
    <n v="76.5"/>
    <n v="75.8"/>
    <n v="87.9"/>
    <n v="76.8"/>
    <n v="79.7"/>
    <n v="83.9"/>
    <n v="88.9"/>
    <n v="728.4"/>
    <n v="80.933333333333337"/>
    <n v="77"/>
  </r>
  <r>
    <x v="0"/>
    <n v="1201002"/>
    <s v="蒋文奇"/>
    <n v="68.5"/>
    <n v="88.7"/>
    <n v="78.599999999999994"/>
    <n v="69.599999999999994"/>
    <n v="93.6"/>
    <n v="87.3"/>
    <n v="82.5"/>
    <n v="81.5"/>
    <n v="89.1"/>
    <n v="739.4"/>
    <n v="82.155555555555551"/>
    <n v="64"/>
  </r>
  <r>
    <x v="0"/>
    <n v="1201003"/>
    <s v="苗超鹏"/>
    <n v="72.900000000000006"/>
    <n v="89.9"/>
    <n v="83.5"/>
    <n v="73.099999999999994"/>
    <n v="88.3"/>
    <n v="77.400000000000006"/>
    <n v="82.5"/>
    <n v="87.4"/>
    <n v="88.3"/>
    <n v="743.3"/>
    <n v="82.588888888888889"/>
    <n v="57"/>
  </r>
  <r>
    <x v="0"/>
    <n v="1201004"/>
    <s v="阮军胜"/>
    <n v="81"/>
    <n v="89.3"/>
    <n v="73"/>
    <n v="71"/>
    <n v="89.3"/>
    <n v="79.599999999999994"/>
    <n v="87.4"/>
    <n v="90"/>
    <n v="86.6"/>
    <n v="747.2"/>
    <n v="83.022222222222226"/>
    <n v="50"/>
  </r>
  <r>
    <x v="0"/>
    <n v="1201005"/>
    <s v="邢尧磊"/>
    <n v="78.5"/>
    <n v="95.6"/>
    <n v="66.5"/>
    <n v="67.400000000000006"/>
    <n v="84.6"/>
    <n v="77.099999999999994"/>
    <n v="81.099999999999994"/>
    <n v="83.6"/>
    <n v="88.6"/>
    <n v="723.00000000000011"/>
    <n v="80.333333333333343"/>
    <n v="84"/>
  </r>
  <r>
    <x v="0"/>
    <n v="1201006"/>
    <s v="王圣斌"/>
    <n v="76.8"/>
    <n v="89.6"/>
    <n v="78.599999999999994"/>
    <n v="80.099999999999994"/>
    <n v="83.6"/>
    <n v="81.8"/>
    <n v="79.7"/>
    <n v="83.2"/>
    <n v="87.2"/>
    <n v="740.6"/>
    <n v="82.288888888888891"/>
    <n v="61"/>
  </r>
  <r>
    <x v="0"/>
    <n v="1201007"/>
    <s v="焦宝亮"/>
    <n v="82.7"/>
    <n v="88.2"/>
    <n v="80"/>
    <n v="80.8"/>
    <n v="93.2"/>
    <n v="84.5"/>
    <n v="82.5"/>
    <n v="82.1"/>
    <n v="88.5"/>
    <n v="762.5"/>
    <n v="84.722222222222229"/>
    <n v="31"/>
  </r>
  <r>
    <x v="0"/>
    <n v="1201008"/>
    <s v="翁建民"/>
    <n v="80"/>
    <n v="80.099999999999994"/>
    <n v="77.2"/>
    <n v="74.400000000000006"/>
    <n v="91.6"/>
    <n v="70.099999999999994"/>
    <n v="82.5"/>
    <n v="84.4"/>
    <n v="90.6"/>
    <n v="730.90000000000009"/>
    <n v="81.211111111111123"/>
    <n v="75"/>
  </r>
  <r>
    <x v="0"/>
    <n v="1201009"/>
    <s v="张志权"/>
    <n v="76.599999999999994"/>
    <n v="88.7"/>
    <n v="72.3"/>
    <n v="71.599999999999994"/>
    <n v="85.6"/>
    <n v="71.8"/>
    <n v="80.400000000000006"/>
    <n v="76.5"/>
    <n v="90.3"/>
    <n v="713.80000000000007"/>
    <n v="79.311111111111117"/>
    <n v="93"/>
  </r>
  <r>
    <x v="0"/>
    <n v="1201010"/>
    <s v="李帅帅"/>
    <n v="82"/>
    <n v="80"/>
    <n v="68"/>
    <n v="80"/>
    <n v="82.6"/>
    <n v="78.8"/>
    <n v="75.5"/>
    <n v="80.900000000000006"/>
    <n v="87.6"/>
    <n v="715.40000000000009"/>
    <n v="79.488888888888894"/>
    <n v="91"/>
  </r>
  <r>
    <x v="0"/>
    <n v="1201011"/>
    <s v="王帅"/>
    <n v="67.5"/>
    <n v="70"/>
    <n v="83.5"/>
    <n v="77.2"/>
    <n v="83.6"/>
    <n v="68.400000000000006"/>
    <n v="80.400000000000006"/>
    <n v="76.5"/>
    <n v="88.5"/>
    <n v="695.59999999999991"/>
    <n v="77.288888888888877"/>
    <n v="96"/>
  </r>
  <r>
    <x v="0"/>
    <n v="1201012"/>
    <s v="乔泽宇"/>
    <n v="86.3"/>
    <n v="84.2"/>
    <n v="90.5"/>
    <n v="80.8"/>
    <n v="86.6"/>
    <n v="82.8"/>
    <n v="87.4"/>
    <n v="85.1"/>
    <n v="91.7"/>
    <n v="775.40000000000009"/>
    <n v="86.155555555555566"/>
    <n v="16"/>
  </r>
  <r>
    <x v="0"/>
    <n v="1201013"/>
    <s v="钱超群"/>
    <n v="75.400000000000006"/>
    <n v="86.2"/>
    <n v="89.1"/>
    <n v="71.7"/>
    <n v="88.6"/>
    <n v="77.099999999999994"/>
    <n v="77.599999999999994"/>
    <n v="87.8"/>
    <n v="86.4"/>
    <n v="739.9"/>
    <n v="82.211111111111109"/>
    <n v="63"/>
  </r>
  <r>
    <x v="0"/>
    <n v="1201014"/>
    <s v="陈称意"/>
    <n v="75.7"/>
    <n v="53.4"/>
    <n v="77.2"/>
    <n v="74.400000000000006"/>
    <n v="87.3"/>
    <n v="75.099999999999994"/>
    <n v="82.5"/>
    <n v="73"/>
    <n v="87.9"/>
    <n v="686.5"/>
    <n v="76.277777777777771"/>
    <n v="97"/>
  </r>
  <r>
    <x v="0"/>
    <n v="1201015"/>
    <s v="盛雅"/>
    <n v="87.6"/>
    <n v="90.6"/>
    <n v="82.1"/>
    <n v="87.2"/>
    <n v="92.6"/>
    <n v="84.1"/>
    <n v="83.2"/>
    <n v="88.6"/>
    <n v="90.7"/>
    <n v="786.7"/>
    <n v="87.411111111111111"/>
    <n v="8"/>
  </r>
  <r>
    <x v="0"/>
    <n v="1201016"/>
    <s v="王佳君"/>
    <n v="79.400000000000006"/>
    <n v="91.9"/>
    <n v="87"/>
    <n v="77.3"/>
    <n v="93.6"/>
    <n v="75.099999999999994"/>
    <n v="81.8"/>
    <n v="94.6"/>
    <n v="87.8"/>
    <n v="768.5"/>
    <n v="85.388888888888886"/>
    <n v="26"/>
  </r>
  <r>
    <x v="0"/>
    <n v="1201017"/>
    <s v="史二映"/>
    <n v="85.2"/>
    <n v="86.8"/>
    <n v="93.5"/>
    <n v="76.599999999999994"/>
    <n v="89.6"/>
    <n v="83.8"/>
    <n v="81.099999999999994"/>
    <n v="88.1"/>
    <n v="90.4"/>
    <n v="775.1"/>
    <n v="86.12222222222222"/>
    <n v="18"/>
  </r>
  <r>
    <x v="0"/>
    <n v="1201018"/>
    <s v="王晓亚"/>
    <n v="83.1"/>
    <n v="88.1"/>
    <n v="86.3"/>
    <n v="87.2"/>
    <n v="88.6"/>
    <n v="85"/>
    <n v="83.2"/>
    <n v="92.9"/>
    <n v="91.4"/>
    <n v="785.8"/>
    <n v="87.311111111111103"/>
    <n v="10"/>
  </r>
  <r>
    <x v="0"/>
    <n v="1201019"/>
    <s v="魏利娟"/>
    <n v="93"/>
    <n v="87.9"/>
    <n v="76.5"/>
    <n v="80.8"/>
    <n v="87.6"/>
    <n v="82.3"/>
    <n v="83.9"/>
    <n v="88.7"/>
    <n v="86.6"/>
    <n v="767.30000000000007"/>
    <n v="85.25555555555556"/>
    <n v="29"/>
  </r>
  <r>
    <x v="0"/>
    <n v="1201020"/>
    <s v="杨慧娟"/>
    <n v="82.8"/>
    <n v="90"/>
    <n v="80.7"/>
    <n v="80.8"/>
    <n v="86.3"/>
    <n v="83.6"/>
    <n v="86"/>
    <n v="92.2"/>
    <n v="86.4"/>
    <n v="768.80000000000007"/>
    <n v="85.422222222222231"/>
    <n v="24"/>
  </r>
  <r>
    <x v="0"/>
    <n v="1201021"/>
    <s v="刘璐璐"/>
    <n v="85.2"/>
    <n v="85"/>
    <n v="94.2"/>
    <n v="91.5"/>
    <n v="85.6"/>
    <n v="80.5"/>
    <n v="86"/>
    <n v="90.9"/>
    <n v="87.8"/>
    <n v="786.69999999999993"/>
    <n v="87.411111111111097"/>
    <n v="9"/>
  </r>
  <r>
    <x v="0"/>
    <n v="1201022"/>
    <s v="廉梦迪"/>
    <n v="89.2"/>
    <n v="86.9"/>
    <n v="78.599999999999994"/>
    <n v="83.7"/>
    <n v="87.6"/>
    <n v="80.3"/>
    <n v="86"/>
    <n v="91.2"/>
    <n v="87.4"/>
    <n v="770.9"/>
    <n v="85.655555555555551"/>
    <n v="21"/>
  </r>
  <r>
    <x v="0"/>
    <n v="1201023"/>
    <s v="郭梦月"/>
    <n v="82.4"/>
    <n v="90.5"/>
    <n v="79.3"/>
    <n v="84.4"/>
    <n v="86.3"/>
    <n v="78.5"/>
    <n v="81.099999999999994"/>
    <n v="88.7"/>
    <n v="87.7"/>
    <n v="758.90000000000009"/>
    <n v="84.322222222222237"/>
    <n v="34"/>
  </r>
  <r>
    <x v="0"/>
    <n v="1201024"/>
    <s v="于慧霞"/>
    <n v="78.2"/>
    <n v="90.7"/>
    <n v="71"/>
    <n v="75.900000000000006"/>
    <n v="91.3"/>
    <n v="81.2"/>
    <n v="80.400000000000006"/>
    <n v="89.4"/>
    <n v="89.4"/>
    <n v="747.5"/>
    <n v="83.055555555555557"/>
    <n v="49"/>
  </r>
  <r>
    <x v="0"/>
    <n v="1201025"/>
    <s v="高琳"/>
    <n v="91.4"/>
    <n v="91.2"/>
    <n v="79.900000000000006"/>
    <n v="85.1"/>
    <n v="88.9"/>
    <n v="83.7"/>
    <n v="83.2"/>
    <n v="91.5"/>
    <n v="89.3"/>
    <n v="784.2"/>
    <n v="87.13333333333334"/>
    <n v="11"/>
  </r>
  <r>
    <x v="1"/>
    <n v="1202001"/>
    <s v="朱朝阳"/>
    <n v="84.4"/>
    <n v="93.6"/>
    <n v="65.8"/>
    <n v="80"/>
    <n v="88.6"/>
    <n v="79.5"/>
    <n v="77.599999999999994"/>
    <n v="85.8"/>
    <n v="86.4"/>
    <n v="741.69999999999993"/>
    <n v="82.411111111111097"/>
    <n v="60"/>
  </r>
  <r>
    <x v="1"/>
    <n v="1202002"/>
    <s v="娄欣"/>
    <n v="87.9"/>
    <n v="90.2"/>
    <n v="92.8"/>
    <n v="87.9"/>
    <n v="91.6"/>
    <n v="90.1"/>
    <n v="90.2"/>
    <n v="83"/>
    <n v="87.6"/>
    <n v="801.30000000000018"/>
    <n v="89.03333333333336"/>
    <n v="4"/>
  </r>
  <r>
    <x v="1"/>
    <n v="1202003"/>
    <s v="李靖"/>
    <n v="88.8"/>
    <n v="87.4"/>
    <n v="83.5"/>
    <n v="75.900000000000006"/>
    <n v="84.6"/>
    <n v="80.900000000000006"/>
    <n v="82.5"/>
    <n v="85.5"/>
    <n v="88.8"/>
    <n v="757.9"/>
    <n v="84.211111111111109"/>
    <n v="35"/>
  </r>
  <r>
    <x v="1"/>
    <n v="1202004"/>
    <s v="员江涛"/>
    <n v="79.900000000000006"/>
    <n v="92"/>
    <n v="53"/>
    <n v="71"/>
    <n v="81.599999999999994"/>
    <n v="83.7"/>
    <n v="86"/>
    <n v="92.9"/>
    <n v="87.7"/>
    <n v="727.80000000000007"/>
    <n v="80.866666666666674"/>
    <n v="78"/>
  </r>
  <r>
    <x v="1"/>
    <n v="1202005"/>
    <s v="任禹豪"/>
    <n v="79.900000000000006"/>
    <n v="82.4"/>
    <n v="83.5"/>
    <n v="91.5"/>
    <n v="84.3"/>
    <n v="82.3"/>
    <n v="88.1"/>
    <n v="90"/>
    <n v="91.8"/>
    <n v="773.8"/>
    <n v="85.977777777777774"/>
    <n v="19"/>
  </r>
  <r>
    <x v="1"/>
    <n v="1202006"/>
    <s v="郭宝忠"/>
    <n v="79.2"/>
    <n v="90.4"/>
    <n v="73"/>
    <n v="76.599999999999994"/>
    <n v="86.6"/>
    <n v="75.3"/>
    <n v="79.7"/>
    <n v="85.1"/>
    <n v="87.4"/>
    <n v="733.30000000000007"/>
    <n v="81.477777777777789"/>
    <n v="73"/>
  </r>
  <r>
    <x v="1"/>
    <n v="1202007"/>
    <s v="高小满"/>
    <n v="78.8"/>
    <n v="90.3"/>
    <n v="71.599999999999994"/>
    <n v="74.5"/>
    <n v="86.3"/>
    <n v="79.5"/>
    <n v="83.2"/>
    <n v="92.9"/>
    <n v="90.1"/>
    <n v="747.2"/>
    <n v="83.022222222222226"/>
    <n v="50"/>
  </r>
  <r>
    <x v="1"/>
    <n v="1202008"/>
    <s v="姚祥"/>
    <n v="83.7"/>
    <n v="82.2"/>
    <n v="76.5"/>
    <n v="83.7"/>
    <n v="83.6"/>
    <n v="85"/>
    <n v="80.400000000000006"/>
    <n v="76.5"/>
    <n v="87.3"/>
    <n v="738.9"/>
    <n v="82.1"/>
    <n v="65"/>
  </r>
  <r>
    <x v="1"/>
    <n v="1202009"/>
    <s v="万海望"/>
    <n v="75.400000000000006"/>
    <n v="87.7"/>
    <n v="83.5"/>
    <n v="75.900000000000006"/>
    <n v="79.2"/>
    <n v="86.8"/>
    <n v="81.8"/>
    <n v="85.1"/>
    <n v="90"/>
    <n v="745.4"/>
    <n v="82.822222222222223"/>
    <n v="52"/>
  </r>
  <r>
    <x v="1"/>
    <n v="1202010"/>
    <s v="齐昴跻"/>
    <n v="84.2"/>
    <n v="87.8"/>
    <n v="68.599999999999994"/>
    <n v="87.2"/>
    <n v="87.6"/>
    <n v="80.900000000000006"/>
    <n v="86"/>
    <n v="84.7"/>
    <n v="90.2"/>
    <n v="757.2"/>
    <n v="84.13333333333334"/>
    <n v="36"/>
  </r>
  <r>
    <x v="1"/>
    <n v="1202011"/>
    <s v="刘银超"/>
    <n v="86.5"/>
    <n v="88.2"/>
    <n v="80.7"/>
    <n v="57.9"/>
    <n v="84.9"/>
    <n v="73.7"/>
    <n v="79.7"/>
    <n v="82.7"/>
    <n v="87.7"/>
    <n v="722"/>
    <n v="80.222222222222229"/>
    <n v="86"/>
  </r>
  <r>
    <x v="1"/>
    <n v="1202012"/>
    <s v="李蕾"/>
    <n v="79.3"/>
    <n v="89.2"/>
    <n v="84.2"/>
    <n v="87.2"/>
    <n v="89.9"/>
    <n v="85.3"/>
    <n v="78.3"/>
    <n v="88.1"/>
    <n v="90.6"/>
    <n v="772.09999999999991"/>
    <n v="85.788888888888877"/>
    <n v="20"/>
  </r>
  <r>
    <x v="1"/>
    <n v="1202013"/>
    <s v="马银丽"/>
    <n v="94.3"/>
    <n v="92.5"/>
    <n v="68.599999999999994"/>
    <n v="86.6"/>
    <n v="92.9"/>
    <n v="79.8"/>
    <n v="78.3"/>
    <n v="89.4"/>
    <n v="86.3"/>
    <n v="768.69999999999982"/>
    <n v="85.411111111111097"/>
    <n v="25"/>
  </r>
  <r>
    <x v="1"/>
    <n v="1202014"/>
    <s v="王乐乐"/>
    <n v="84.4"/>
    <n v="91.5"/>
    <n v="78.599999999999994"/>
    <n v="83.7"/>
    <n v="87.3"/>
    <n v="81.3"/>
    <n v="81.8"/>
    <n v="89.6"/>
    <n v="87.8"/>
    <n v="766"/>
    <n v="85.111111111111114"/>
    <n v="30"/>
  </r>
  <r>
    <x v="1"/>
    <n v="1202015"/>
    <s v="吉海孟"/>
    <n v="87.9"/>
    <n v="93.2"/>
    <n v="84.2"/>
    <n v="73"/>
    <n v="88.6"/>
    <n v="77.8"/>
    <n v="82.5"/>
    <n v="90.6"/>
    <n v="89.6"/>
    <n v="767.40000000000009"/>
    <n v="85.26666666666668"/>
    <n v="28"/>
  </r>
  <r>
    <x v="1"/>
    <n v="1202016"/>
    <s v="李雪燕"/>
    <n v="89.9"/>
    <n v="90.6"/>
    <n v="77.7"/>
    <n v="88.6"/>
    <n v="89.6"/>
    <n v="81.599999999999994"/>
    <n v="83.9"/>
    <n v="87.4"/>
    <n v="92.3"/>
    <n v="781.59999999999991"/>
    <n v="86.844444444444434"/>
    <n v="12"/>
  </r>
  <r>
    <x v="1"/>
    <n v="1202017"/>
    <s v="陈仲鑫"/>
    <n v="72.099999999999994"/>
    <n v="85.1"/>
    <n v="84.2"/>
    <n v="75.900000000000006"/>
    <n v="90.9"/>
    <n v="81.599999999999994"/>
    <n v="81.099999999999994"/>
    <n v="87.2"/>
    <n v="90.7"/>
    <n v="748.80000000000007"/>
    <n v="83.2"/>
    <n v="46"/>
  </r>
  <r>
    <x v="1"/>
    <n v="1202018"/>
    <s v="李嘉丽"/>
    <n v="86.2"/>
    <n v="92"/>
    <n v="89.8"/>
    <n v="82.2"/>
    <n v="89.2"/>
    <n v="88"/>
    <n v="83.9"/>
    <n v="85.6"/>
    <n v="90.4"/>
    <n v="787.3"/>
    <n v="87.477777777777774"/>
    <n v="7"/>
  </r>
  <r>
    <x v="1"/>
    <n v="1202019"/>
    <s v="张林林"/>
    <n v="71.7"/>
    <n v="87.3"/>
    <n v="78.5"/>
    <n v="81.5"/>
    <n v="86.6"/>
    <n v="75"/>
    <n v="81.099999999999994"/>
    <n v="88.9"/>
    <n v="92.1"/>
    <n v="742.7"/>
    <n v="82.522222222222226"/>
    <n v="59"/>
  </r>
  <r>
    <x v="1"/>
    <n v="1202020"/>
    <s v="张蕊"/>
    <n v="86.9"/>
    <n v="87.2"/>
    <n v="92.8"/>
    <n v="90.7"/>
    <n v="89.9"/>
    <n v="89.4"/>
    <n v="83.9"/>
    <n v="90.3"/>
    <n v="91.4"/>
    <n v="802.49999999999989"/>
    <n v="89.166666666666657"/>
    <n v="3"/>
  </r>
  <r>
    <x v="1"/>
    <n v="1202021"/>
    <s v="李一"/>
    <n v="85.2"/>
    <n v="84.8"/>
    <n v="92.7"/>
    <n v="83.7"/>
    <n v="92.9"/>
    <n v="84.3"/>
    <n v="76.2"/>
    <n v="88.3"/>
    <n v="90.8"/>
    <n v="778.89999999999986"/>
    <n v="86.544444444444423"/>
    <n v="14"/>
  </r>
  <r>
    <x v="1"/>
    <n v="1202022"/>
    <s v="姜倩"/>
    <n v="90.7"/>
    <n v="87.7"/>
    <n v="82.8"/>
    <n v="80.099999999999994"/>
    <n v="95"/>
    <n v="75.8"/>
    <n v="79"/>
    <n v="90.1"/>
    <n v="87.7"/>
    <n v="768.9"/>
    <n v="85.433333333333337"/>
    <n v="23"/>
  </r>
  <r>
    <x v="1"/>
    <n v="1202023"/>
    <s v="曹琳"/>
    <n v="73.400000000000006"/>
    <n v="83.6"/>
    <n v="78.599999999999994"/>
    <n v="77.3"/>
    <n v="87"/>
    <n v="75.2"/>
    <n v="79"/>
    <n v="84.9"/>
    <n v="88.4"/>
    <n v="727.39999999999986"/>
    <n v="80.822222222222209"/>
    <n v="79"/>
  </r>
  <r>
    <x v="1"/>
    <n v="1202024"/>
    <s v="晁晓燕"/>
    <n v="88.3"/>
    <n v="87.7"/>
    <n v="86.4"/>
    <n v="85.1"/>
    <n v="88.6"/>
    <n v="78.7"/>
    <n v="85.3"/>
    <n v="87.3"/>
    <n v="87.9"/>
    <n v="775.3"/>
    <n v="86.144444444444446"/>
    <n v="17"/>
  </r>
  <r>
    <x v="1"/>
    <n v="1202025"/>
    <s v="马亚茹"/>
    <n v="76.2"/>
    <n v="90"/>
    <n v="92.8"/>
    <n v="84.4"/>
    <n v="90.6"/>
    <n v="80.400000000000006"/>
    <n v="79"/>
    <n v="94.3"/>
    <n v="89.1"/>
    <n v="776.8"/>
    <n v="86.311111111111103"/>
    <n v="15"/>
  </r>
  <r>
    <x v="2"/>
    <n v="1203001"/>
    <s v="李孟亚"/>
    <n v="78.3"/>
    <n v="89.6"/>
    <n v="90.5"/>
    <n v="71.599999999999994"/>
    <n v="85"/>
    <n v="75"/>
    <n v="76.900000000000006"/>
    <n v="85.1"/>
    <n v="88.4"/>
    <n v="740.4"/>
    <n v="82.266666666666666"/>
    <n v="62"/>
  </r>
  <r>
    <x v="2"/>
    <n v="1203002"/>
    <s v="张钟英"/>
    <n v="81.7"/>
    <n v="89.1"/>
    <n v="76.3"/>
    <n v="79.400000000000006"/>
    <n v="86.2"/>
    <n v="88.7"/>
    <n v="84.6"/>
    <n v="85.5"/>
    <n v="88.1"/>
    <n v="759.6"/>
    <n v="84.4"/>
    <n v="33"/>
  </r>
  <r>
    <x v="2"/>
    <n v="1203003"/>
    <s v="张盼光"/>
    <n v="82"/>
    <n v="80.2"/>
    <n v="86.3"/>
    <n v="75.2"/>
    <n v="83.1"/>
    <n v="81.8"/>
    <n v="80.400000000000006"/>
    <n v="73.400000000000006"/>
    <n v="89.3"/>
    <n v="731.69999999999993"/>
    <n v="81.3"/>
    <n v="74"/>
  </r>
  <r>
    <x v="2"/>
    <n v="1203004"/>
    <s v="刘壮"/>
    <n v="93.4"/>
    <n v="90.1"/>
    <n v="78.599999999999994"/>
    <n v="83.6"/>
    <n v="69.400000000000006"/>
    <n v="70.400000000000006"/>
    <n v="74.8"/>
    <n v="80.599999999999994"/>
    <n v="89.9"/>
    <n v="730.8"/>
    <n v="81.199999999999989"/>
    <n v="76"/>
  </r>
  <r>
    <x v="2"/>
    <n v="1203005"/>
    <s v="张林宽"/>
    <n v="69.900000000000006"/>
    <n v="89.3"/>
    <n v="91.2"/>
    <n v="87.2"/>
    <n v="86.4"/>
    <n v="81"/>
    <n v="79"/>
    <n v="81"/>
    <n v="90.3"/>
    <n v="755.3"/>
    <n v="83.922222222222217"/>
    <n v="40"/>
  </r>
  <r>
    <x v="2"/>
    <n v="1203006"/>
    <s v="王晟仕"/>
    <n v="70"/>
    <n v="85.5"/>
    <n v="68.599999999999994"/>
    <n v="66"/>
    <n v="71.099999999999994"/>
    <n v="69"/>
    <n v="54"/>
    <n v="68.400000000000006"/>
    <n v="85.7"/>
    <n v="638.30000000000007"/>
    <n v="70.922222222222231"/>
    <n v="100"/>
  </r>
  <r>
    <x v="2"/>
    <n v="1203007"/>
    <s v="刘刚"/>
    <n v="85.2"/>
    <n v="86.5"/>
    <n v="76.5"/>
    <n v="75.2"/>
    <n v="70.400000000000006"/>
    <n v="77.599999999999994"/>
    <n v="75.5"/>
    <n v="79.5"/>
    <n v="88.3"/>
    <n v="714.69999999999993"/>
    <n v="79.411111111111097"/>
    <n v="92"/>
  </r>
  <r>
    <x v="2"/>
    <n v="1203008"/>
    <s v="丁世营"/>
    <n v="89.6"/>
    <n v="93.6"/>
    <n v="81.400000000000006"/>
    <n v="87.2"/>
    <n v="71.400000000000006"/>
    <n v="88"/>
    <n v="81.8"/>
    <n v="85"/>
    <n v="89.9"/>
    <n v="767.9"/>
    <n v="85.322222222222223"/>
    <n v="27"/>
  </r>
  <r>
    <x v="2"/>
    <n v="1203009"/>
    <s v="刘丛"/>
    <n v="85.7"/>
    <n v="49.5"/>
    <n v="65.8"/>
    <n v="76.599999999999994"/>
    <n v="70.7"/>
    <n v="81.099999999999994"/>
    <n v="79"/>
    <n v="80.599999999999994"/>
    <n v="87.6"/>
    <n v="676.6"/>
    <n v="75.177777777777777"/>
    <n v="99"/>
  </r>
  <r>
    <x v="2"/>
    <n v="1203010"/>
    <s v="彭鹏"/>
    <n v="84"/>
    <n v="80.599999999999994"/>
    <n v="76.5"/>
    <n v="75.099999999999994"/>
    <n v="71.5"/>
    <n v="69.7"/>
    <n v="83.2"/>
    <n v="87.6"/>
    <n v="88.2"/>
    <n v="716.40000000000009"/>
    <n v="79.600000000000009"/>
    <n v="90"/>
  </r>
  <r>
    <x v="2"/>
    <n v="1203011"/>
    <s v="李硕果"/>
    <n v="85.6"/>
    <n v="90"/>
    <n v="82.8"/>
    <n v="70.2"/>
    <n v="88.6"/>
    <n v="82.5"/>
    <n v="84.6"/>
    <n v="86.5"/>
    <n v="90.7"/>
    <n v="761.5"/>
    <n v="84.611111111111114"/>
    <n v="32"/>
  </r>
  <r>
    <x v="2"/>
    <n v="1203012"/>
    <s v="朱艺鑫"/>
    <n v="83.4"/>
    <n v="84.9"/>
    <n v="77.2"/>
    <n v="68.900000000000006"/>
    <n v="88.7"/>
    <n v="87.3"/>
    <n v="72"/>
    <n v="78"/>
    <n v="86.2"/>
    <n v="726.6"/>
    <n v="80.733333333333334"/>
    <n v="80"/>
  </r>
  <r>
    <x v="2"/>
    <n v="1203013"/>
    <s v="冯泽媛"/>
    <n v="87.6"/>
    <n v="93.3"/>
    <n v="66.5"/>
    <n v="85.8"/>
    <n v="95.2"/>
    <n v="81.099999999999994"/>
    <n v="80.400000000000006"/>
    <n v="87.5"/>
    <n v="92.3"/>
    <n v="769.69999999999993"/>
    <n v="85.522222222222211"/>
    <n v="22"/>
  </r>
  <r>
    <x v="2"/>
    <n v="1203014"/>
    <s v="王源源"/>
    <n v="76.900000000000006"/>
    <n v="87.9"/>
    <n v="84.2"/>
    <n v="78.7"/>
    <n v="85.5"/>
    <n v="82.5"/>
    <n v="79.7"/>
    <n v="87.3"/>
    <n v="88.6"/>
    <n v="751.3"/>
    <n v="83.477777777777774"/>
    <n v="44"/>
  </r>
  <r>
    <x v="2"/>
    <n v="1203015"/>
    <s v="任迎迎"/>
    <n v="83.1"/>
    <n v="84.8"/>
    <n v="83.5"/>
    <n v="79.400000000000006"/>
    <n v="82.8"/>
    <n v="88"/>
    <n v="83.2"/>
    <n v="83.5"/>
    <n v="88.4"/>
    <n v="756.69999999999993"/>
    <n v="84.077777777777769"/>
    <n v="38"/>
  </r>
  <r>
    <x v="2"/>
    <n v="1203016"/>
    <s v="沈秀明"/>
    <n v="75.7"/>
    <n v="88.1"/>
    <n v="78.599999999999994"/>
    <n v="87.9"/>
    <n v="71.7"/>
    <n v="89.4"/>
    <n v="57"/>
    <n v="85.9"/>
    <n v="91.1"/>
    <n v="725.4"/>
    <n v="80.599999999999994"/>
    <n v="82"/>
  </r>
  <r>
    <x v="2"/>
    <n v="1203017"/>
    <s v="梁会会"/>
    <n v="86.9"/>
    <n v="87.6"/>
    <n v="87"/>
    <n v="80.099999999999994"/>
    <n v="95.1"/>
    <n v="88"/>
    <n v="81.099999999999994"/>
    <n v="93.9"/>
    <n v="90.4"/>
    <n v="790.1"/>
    <n v="87.788888888888891"/>
    <n v="5"/>
  </r>
  <r>
    <x v="2"/>
    <n v="1203018"/>
    <s v="程亚娟"/>
    <n v="81.400000000000006"/>
    <n v="82.8"/>
    <n v="82.8"/>
    <n v="71.7"/>
    <n v="84.5"/>
    <n v="79.7"/>
    <n v="83.9"/>
    <n v="91.1"/>
    <n v="87"/>
    <n v="744.9"/>
    <n v="82.766666666666666"/>
    <n v="53"/>
  </r>
  <r>
    <x v="2"/>
    <n v="1203019"/>
    <s v="刘旭"/>
    <n v="84.8"/>
    <n v="86.3"/>
    <n v="92.8"/>
    <n v="84.4"/>
    <n v="95.1"/>
    <n v="92.9"/>
    <n v="85.3"/>
    <n v="93.2"/>
    <n v="89.8"/>
    <n v="804.59999999999991"/>
    <n v="89.399999999999991"/>
    <n v="1"/>
  </r>
  <r>
    <x v="2"/>
    <n v="1203020"/>
    <s v="张晓平"/>
    <n v="82.8"/>
    <n v="84.8"/>
    <n v="79.3"/>
    <n v="72.400000000000006"/>
    <n v="81.400000000000006"/>
    <n v="79"/>
    <n v="81.8"/>
    <n v="92.9"/>
    <n v="88.5"/>
    <n v="742.89999999999986"/>
    <n v="82.544444444444423"/>
    <n v="58"/>
  </r>
  <r>
    <x v="2"/>
    <n v="1203021"/>
    <s v="王洁"/>
    <n v="77.2"/>
    <n v="89.5"/>
    <n v="86.3"/>
    <n v="73.099999999999994"/>
    <n v="82.9"/>
    <n v="76.900000000000006"/>
    <n v="79.7"/>
    <n v="87.5"/>
    <n v="91.7"/>
    <n v="744.80000000000007"/>
    <n v="82.75555555555556"/>
    <n v="54"/>
  </r>
  <r>
    <x v="2"/>
    <n v="1203022"/>
    <s v="王颖"/>
    <n v="77.2"/>
    <n v="84.8"/>
    <n v="85.6"/>
    <n v="80.099999999999994"/>
    <n v="72.5"/>
    <n v="88.7"/>
    <n v="81.099999999999994"/>
    <n v="94.3"/>
    <n v="90.4"/>
    <n v="754.69999999999993"/>
    <n v="83.855555555555554"/>
    <n v="41"/>
  </r>
  <r>
    <x v="2"/>
    <n v="1203023"/>
    <s v="路俊俊"/>
    <n v="91.4"/>
    <n v="84"/>
    <n v="78.599999999999994"/>
    <n v="83.8"/>
    <n v="72.099999999999994"/>
    <n v="86.6"/>
    <n v="79.7"/>
    <n v="81"/>
    <n v="87.6"/>
    <n v="744.80000000000007"/>
    <n v="82.75555555555556"/>
    <n v="54"/>
  </r>
  <r>
    <x v="2"/>
    <n v="1203024"/>
    <s v="王娜"/>
    <n v="82.4"/>
    <n v="88.8"/>
    <n v="68.599999999999994"/>
    <n v="78.7"/>
    <n v="86.6"/>
    <n v="82.3"/>
    <n v="83.9"/>
    <n v="90.8"/>
    <n v="91.3"/>
    <n v="753.4"/>
    <n v="83.711111111111109"/>
    <n v="42"/>
  </r>
  <r>
    <x v="2"/>
    <n v="1203025"/>
    <s v="马杰"/>
    <n v="52.2"/>
    <n v="93.2"/>
    <n v="78.400000000000006"/>
    <n v="74.8"/>
    <n v="69.5"/>
    <n v="81.400000000000006"/>
    <n v="88.1"/>
    <n v="61.9"/>
    <n v="84.3"/>
    <n v="683.8"/>
    <n v="75.977777777777774"/>
    <n v="98"/>
  </r>
  <r>
    <x v="3"/>
    <n v="1204001"/>
    <s v="丁志民"/>
    <n v="73.400000000000006"/>
    <n v="83.5"/>
    <n v="73.5"/>
    <n v="79.400000000000006"/>
    <n v="72"/>
    <n v="89.4"/>
    <n v="82.5"/>
    <n v="76.5"/>
    <n v="88.5"/>
    <n v="718.7"/>
    <n v="79.855555555555554"/>
    <n v="89"/>
  </r>
  <r>
    <x v="3"/>
    <n v="1204002"/>
    <s v="郭艳超"/>
    <n v="90"/>
    <n v="83.6"/>
    <n v="94.2"/>
    <n v="73.8"/>
    <n v="86.6"/>
    <n v="86.6"/>
    <n v="87.4"/>
    <n v="92.9"/>
    <n v="92.7"/>
    <n v="787.80000000000007"/>
    <n v="87.533333333333346"/>
    <n v="6"/>
  </r>
  <r>
    <x v="3"/>
    <n v="1204003"/>
    <s v="王自豪"/>
    <n v="85.9"/>
    <n v="82.1"/>
    <n v="84.9"/>
    <n v="78.7"/>
    <n v="93"/>
    <n v="75.2"/>
    <n v="79"/>
    <n v="80.599999999999994"/>
    <n v="89.2"/>
    <n v="748.6"/>
    <n v="83.177777777777777"/>
    <n v="47"/>
  </r>
  <r>
    <x v="3"/>
    <n v="1204004"/>
    <s v="杨一帆"/>
    <n v="80.3"/>
    <n v="85.1"/>
    <n v="84.2"/>
    <n v="74.400000000000006"/>
    <n v="81.2"/>
    <n v="75"/>
    <n v="72.7"/>
    <n v="84.1"/>
    <n v="86.9"/>
    <n v="723.9"/>
    <n v="80.433333333333337"/>
    <n v="83"/>
  </r>
  <r>
    <x v="3"/>
    <n v="1204005"/>
    <s v="赵蒙"/>
    <n v="81"/>
    <n v="87"/>
    <n v="83.5"/>
    <n v="68.8"/>
    <n v="73.5"/>
    <n v="80.400000000000006"/>
    <n v="76.900000000000006"/>
    <n v="80.599999999999994"/>
    <n v="87.4"/>
    <n v="719.1"/>
    <n v="79.900000000000006"/>
    <n v="88"/>
  </r>
  <r>
    <x v="3"/>
    <n v="1204006"/>
    <s v="牛灿灿"/>
    <n v="87.6"/>
    <n v="86.3"/>
    <n v="81.400000000000006"/>
    <n v="71.7"/>
    <n v="85"/>
    <n v="82.5"/>
    <n v="86"/>
    <n v="80.900000000000006"/>
    <n v="86.3"/>
    <n v="747.69999999999993"/>
    <n v="83.077777777777769"/>
    <n v="48"/>
  </r>
  <r>
    <x v="3"/>
    <n v="1204007"/>
    <s v="陈辰"/>
    <n v="79.7"/>
    <n v="94.8"/>
    <n v="92.7"/>
    <n v="85.1"/>
    <n v="94.4"/>
    <n v="88.7"/>
    <n v="84.6"/>
    <n v="91.1"/>
    <n v="91.7"/>
    <n v="802.80000000000007"/>
    <n v="89.2"/>
    <n v="2"/>
  </r>
  <r>
    <x v="3"/>
    <n v="1204008"/>
    <s v="陈亚杰"/>
    <n v="73.400000000000006"/>
    <n v="90"/>
    <n v="80.7"/>
    <n v="73.099999999999994"/>
    <n v="84.9"/>
    <n v="81.8"/>
    <n v="79"/>
    <n v="85.5"/>
    <n v="86.3"/>
    <n v="734.7"/>
    <n v="81.63333333333334"/>
    <n v="70"/>
  </r>
  <r>
    <x v="3"/>
    <n v="1204009"/>
    <s v="张万春"/>
    <n v="83.5"/>
    <n v="84.5"/>
    <n v="73.5"/>
    <n v="78.7"/>
    <n v="84.8"/>
    <n v="88.7"/>
    <n v="80.400000000000006"/>
    <n v="92.9"/>
    <n v="89.4"/>
    <n v="756.4"/>
    <n v="84.044444444444437"/>
    <n v="39"/>
  </r>
  <r>
    <x v="3"/>
    <n v="1204010"/>
    <s v="胡长城"/>
    <n v="69.099999999999994"/>
    <n v="88.5"/>
    <n v="85.6"/>
    <n v="71.7"/>
    <n v="84.5"/>
    <n v="75"/>
    <n v="59"/>
    <n v="82.7"/>
    <n v="87.9"/>
    <n v="704"/>
    <n v="78.222222222222229"/>
    <n v="95"/>
  </r>
  <r>
    <x v="3"/>
    <n v="1204011"/>
    <s v="叶自力"/>
    <n v="84.8"/>
    <n v="51.8"/>
    <n v="91.4"/>
    <n v="73.7"/>
    <n v="84.9"/>
    <n v="86.6"/>
    <n v="79.7"/>
    <n v="84.1"/>
    <n v="85.9"/>
    <n v="722.90000000000009"/>
    <n v="80.322222222222237"/>
    <n v="85"/>
  </r>
  <r>
    <x v="3"/>
    <n v="1204012"/>
    <s v="杨伟"/>
    <n v="78.2"/>
    <n v="75.099999999999994"/>
    <n v="77.2"/>
    <n v="80.099999999999994"/>
    <n v="84.4"/>
    <n v="81.8"/>
    <n v="83.2"/>
    <n v="84.5"/>
    <n v="89.6"/>
    <n v="734.1"/>
    <n v="81.566666666666663"/>
    <n v="71"/>
  </r>
  <r>
    <x v="3"/>
    <n v="1204013"/>
    <s v="刘炜炜"/>
    <n v="84.1"/>
    <n v="76"/>
    <n v="76.5"/>
    <n v="77.3"/>
    <n v="79.400000000000006"/>
    <n v="75"/>
    <n v="79.7"/>
    <n v="87.4"/>
    <n v="90.1"/>
    <n v="725.5"/>
    <n v="80.611111111111114"/>
    <n v="81"/>
  </r>
  <r>
    <x v="3"/>
    <n v="1204014"/>
    <s v="刘亚萍"/>
    <n v="89"/>
    <n v="85.5"/>
    <n v="68.599999999999994"/>
    <n v="75.2"/>
    <n v="80.7"/>
    <n v="84.5"/>
    <n v="79"/>
    <n v="86"/>
    <n v="86.9"/>
    <n v="735.4"/>
    <n v="81.711111111111109"/>
    <n v="68"/>
  </r>
  <r>
    <x v="3"/>
    <n v="1204015"/>
    <s v="远晴晴"/>
    <n v="83.8"/>
    <n v="94.2"/>
    <n v="78.599999999999994"/>
    <n v="82.9"/>
    <n v="81.5"/>
    <n v="94.3"/>
    <n v="87.4"/>
    <n v="89"/>
    <n v="89.4"/>
    <n v="781.09999999999991"/>
    <n v="86.788888888888877"/>
    <n v="13"/>
  </r>
  <r>
    <x v="3"/>
    <n v="1204016"/>
    <s v="郭晓娟"/>
    <n v="86.6"/>
    <n v="84"/>
    <n v="66.5"/>
    <n v="77.3"/>
    <n v="82.3"/>
    <n v="84.5"/>
    <n v="80.400000000000006"/>
    <n v="86"/>
    <n v="88.4"/>
    <n v="736"/>
    <n v="81.777777777777771"/>
    <n v="67"/>
  </r>
  <r>
    <x v="3"/>
    <n v="1204017"/>
    <s v="周克乐"/>
    <n v="77.8"/>
    <n v="84.4"/>
    <n v="79.3"/>
    <n v="78"/>
    <n v="81.5"/>
    <n v="85.9"/>
    <n v="82.5"/>
    <n v="90.8"/>
    <n v="90.3"/>
    <n v="750.49999999999989"/>
    <n v="83.388888888888872"/>
    <n v="45"/>
  </r>
  <r>
    <x v="3"/>
    <n v="1204018"/>
    <s v="王朦胧"/>
    <n v="86.9"/>
    <n v="87.1"/>
    <n v="66.5"/>
    <n v="76.5"/>
    <n v="80.7"/>
    <n v="84.5"/>
    <n v="79"/>
    <n v="86.7"/>
    <n v="87.1"/>
    <n v="735.00000000000011"/>
    <n v="81.666666666666686"/>
    <n v="69"/>
  </r>
  <r>
    <x v="3"/>
    <n v="1204019"/>
    <s v="张琪琪"/>
    <n v="81.400000000000006"/>
    <n v="83"/>
    <n v="84.2"/>
    <n v="83.6"/>
    <n v="72.8"/>
    <n v="77.599999999999994"/>
    <n v="79"/>
    <n v="88.8"/>
    <n v="88.4"/>
    <n v="738.8"/>
    <n v="82.088888888888889"/>
    <n v="66"/>
  </r>
  <r>
    <x v="3"/>
    <n v="1204020"/>
    <s v="王航"/>
    <n v="84.2"/>
    <n v="87.5"/>
    <n v="84.2"/>
    <n v="78.7"/>
    <n v="71.400000000000006"/>
    <n v="75.400000000000006"/>
    <n v="76.900000000000006"/>
    <n v="86"/>
    <n v="89.3"/>
    <n v="733.59999999999991"/>
    <n v="81.511111111111106"/>
    <n v="72"/>
  </r>
  <r>
    <x v="3"/>
    <n v="1204021"/>
    <s v="周乐乐"/>
    <n v="84.9"/>
    <n v="87.1"/>
    <n v="76.3"/>
    <n v="85.1"/>
    <n v="72.099999999999994"/>
    <n v="83.2"/>
    <n v="83.2"/>
    <n v="90.2"/>
    <n v="90.1"/>
    <n v="752.2"/>
    <n v="83.577777777777783"/>
    <n v="43"/>
  </r>
  <r>
    <x v="3"/>
    <n v="1204022"/>
    <s v="张会芳"/>
    <n v="74.3"/>
    <n v="84.4"/>
    <n v="82.8"/>
    <n v="78.7"/>
    <n v="80.7"/>
    <n v="75.2"/>
    <n v="58"/>
    <n v="87.4"/>
    <n v="91.7"/>
    <n v="713.19999999999993"/>
    <n v="79.24444444444444"/>
    <n v="94"/>
  </r>
  <r>
    <x v="3"/>
    <n v="1204023"/>
    <s v="田宁"/>
    <n v="80.400000000000006"/>
    <n v="90.9"/>
    <n v="69.3"/>
    <n v="72.400000000000006"/>
    <n v="81.400000000000006"/>
    <n v="75"/>
    <n v="78.3"/>
    <n v="85.6"/>
    <n v="87.7"/>
    <n v="721"/>
    <n v="80.111111111111114"/>
    <n v="87"/>
  </r>
  <r>
    <x v="3"/>
    <n v="1204024"/>
    <s v="向红丽"/>
    <n v="83.8"/>
    <n v="87.5"/>
    <n v="72.099999999999994"/>
    <n v="78.8"/>
    <n v="77.7"/>
    <n v="85.2"/>
    <n v="82.5"/>
    <n v="84.8"/>
    <n v="91.7"/>
    <n v="744.09999999999991"/>
    <n v="82.677777777777763"/>
    <n v="56"/>
  </r>
  <r>
    <x v="3"/>
    <n v="1204025"/>
    <s v="李佳旭"/>
    <n v="89.3"/>
    <n v="77.400000000000006"/>
    <n v="73.5"/>
    <n v="75.900000000000006"/>
    <n v="94.4"/>
    <n v="88"/>
    <n v="83.2"/>
    <n v="88.8"/>
    <n v="86.3"/>
    <n v="756.8"/>
    <n v="84.088888888888889"/>
    <n v="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chartFormat="1">
  <location ref="A3:J8" firstHeaderRow="0" firstDataRow="1" firstDataCol="1"/>
  <pivotFields count="15">
    <pivotField axis="axisRow" showAll="0">
      <items count="5">
        <item x="1"/>
        <item x="2"/>
        <item x="3"/>
        <item x="0"/>
        <item t="default"/>
      </items>
    </pivotField>
    <pivotField showAll="0"/>
    <pivotField showAll="0"/>
    <pivotField dataField="1" numFmtId="176" showAll="0"/>
    <pivotField dataField="1" numFmtId="176" showAll="0"/>
    <pivotField dataField="1" numFmtId="176" showAll="0"/>
    <pivotField dataField="1" numFmtId="176" showAll="0"/>
    <pivotField dataField="1" numFmtId="176" showAll="0"/>
    <pivotField dataField="1" numFmtId="176" showAll="0"/>
    <pivotField dataField="1" numFmtId="176" showAll="0"/>
    <pivotField dataField="1" numFmtId="176" showAll="0"/>
    <pivotField dataField="1" numFmtId="176" showAll="0"/>
    <pivotField numFmtId="176" showAll="0"/>
    <pivotField numFmtId="176" showAll="0"/>
    <pivotField numFmtId="177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平均值项:英语" fld="3" subtotal="average" baseField="0" baseItem="0"/>
    <dataField name="平均值项:体育" fld="4" subtotal="average" baseField="0" baseItem="0"/>
    <dataField name="平均值项:计算机" fld="5" subtotal="average" baseField="0" baseItem="0"/>
    <dataField name="平均值项:近代史" fld="6" subtotal="average" baseField="0" baseItem="0"/>
    <dataField name="平均值项:法制史" fld="7" subtotal="average" baseField="0" baseItem="0"/>
    <dataField name="平均值项:刑法" fld="8" subtotal="average" baseField="0" baseItem="0"/>
    <dataField name="平均值项:民法" fld="9" subtotal="average" baseField="0" baseItem="0"/>
    <dataField name="平均值项:法律英语" fld="10" subtotal="average" baseField="0" baseItem="0"/>
    <dataField name="平均值项:立法法" fld="11" subtotal="average" baseField="0" baseItem="0"/>
  </dataFields>
  <formats count="3">
    <format dxfId="20">
      <pivotArea type="all" dataOnly="0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</chartFormat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表2" displayName="表2" ref="A2:O102" totalsRowShown="0" headerRowDxfId="16" dataDxfId="15">
  <autoFilter ref="A2:O102"/>
  <tableColumns count="15">
    <tableColumn id="1" name="班级" dataDxfId="14">
      <calculatedColumnFormula>LOOKUP(MID(B3,3,2),{"01","02","03","04"},{"法律一班","法律二班","法律三班","法律四班"})</calculatedColumnFormula>
    </tableColumn>
    <tableColumn id="2" name="学号" dataDxfId="13"/>
    <tableColumn id="3" name="姓名" dataDxfId="12"/>
    <tableColumn id="4" name="英语" dataDxfId="11"/>
    <tableColumn id="5" name="体育" dataDxfId="10"/>
    <tableColumn id="6" name="计算机" dataDxfId="9"/>
    <tableColumn id="7" name="近代史" dataDxfId="8"/>
    <tableColumn id="8" name="法制史" dataDxfId="7"/>
    <tableColumn id="9" name="刑法" dataDxfId="6"/>
    <tableColumn id="10" name="民法" dataDxfId="5"/>
    <tableColumn id="11" name="法律英语" dataDxfId="4"/>
    <tableColumn id="12" name="立法法" dataDxfId="3"/>
    <tableColumn id="13" name="总分" dataDxfId="2">
      <calculatedColumnFormula>SUM(表2[[#This Row],[英语]:[立法法]])</calculatedColumnFormula>
    </tableColumn>
    <tableColumn id="14" name="平均分" dataDxfId="1">
      <calculatedColumnFormula>AVERAGE(表2[[#This Row],[英语]:[立法法]])</calculatedColumnFormula>
    </tableColumn>
    <tableColumn id="15" name="年级排名" dataDxfId="0">
      <calculatedColumnFormula>RANK(表2[[#This Row],[总分]],表2[总分],0)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8"/>
  <sheetViews>
    <sheetView tabSelected="1" workbookViewId="0">
      <selection activeCell="I13" sqref="I13"/>
    </sheetView>
  </sheetViews>
  <sheetFormatPr defaultRowHeight="14.25" x14ac:dyDescent="0.15"/>
  <cols>
    <col min="1" max="1" width="10.125" customWidth="1"/>
    <col min="2" max="2" width="16.25" bestFit="1" customWidth="1"/>
    <col min="3" max="3" width="16.25" customWidth="1"/>
    <col min="4" max="4" width="18.625" bestFit="1" customWidth="1"/>
    <col min="5" max="6" width="18.625" customWidth="1"/>
    <col min="7" max="8" width="16.25" customWidth="1"/>
    <col min="9" max="9" width="20.875" customWidth="1"/>
    <col min="10" max="10" width="18.625" bestFit="1" customWidth="1"/>
  </cols>
  <sheetData>
    <row r="3" spans="1:10" x14ac:dyDescent="0.15">
      <c r="A3" s="11" t="s">
        <v>116</v>
      </c>
      <c r="B3" s="3" t="s">
        <v>122</v>
      </c>
      <c r="C3" s="3" t="s">
        <v>123</v>
      </c>
      <c r="D3" s="3" t="s">
        <v>124</v>
      </c>
      <c r="E3" s="3" t="s">
        <v>125</v>
      </c>
      <c r="F3" s="3" t="s">
        <v>126</v>
      </c>
      <c r="G3" s="3" t="s">
        <v>127</v>
      </c>
      <c r="H3" s="3" t="s">
        <v>128</v>
      </c>
      <c r="I3" s="3" t="s">
        <v>129</v>
      </c>
      <c r="J3" s="3" t="s">
        <v>130</v>
      </c>
    </row>
    <row r="4" spans="1:10" x14ac:dyDescent="0.15">
      <c r="A4" s="3" t="s">
        <v>117</v>
      </c>
      <c r="B4" s="6">
        <v>83.00800000000001</v>
      </c>
      <c r="C4" s="6">
        <v>88.584000000000003</v>
      </c>
      <c r="D4" s="6">
        <v>80.176000000000002</v>
      </c>
      <c r="E4" s="6">
        <v>80.884</v>
      </c>
      <c r="F4" s="6">
        <v>87.915999999999997</v>
      </c>
      <c r="G4" s="6">
        <v>81.275999999999996</v>
      </c>
      <c r="H4" s="6">
        <v>81.94</v>
      </c>
      <c r="I4" s="6">
        <v>87.448000000000008</v>
      </c>
      <c r="J4" s="6">
        <v>89.203999999999994</v>
      </c>
    </row>
    <row r="5" spans="1:10" x14ac:dyDescent="0.15">
      <c r="A5" s="3" t="s">
        <v>118</v>
      </c>
      <c r="B5" s="6">
        <v>81.136000000000024</v>
      </c>
      <c r="C5" s="6">
        <v>85.791999999999987</v>
      </c>
      <c r="D5" s="6">
        <v>80.155999999999977</v>
      </c>
      <c r="E5" s="6">
        <v>77.884</v>
      </c>
      <c r="F5" s="6">
        <v>80.695999999999998</v>
      </c>
      <c r="G5" s="6">
        <v>81.944000000000017</v>
      </c>
      <c r="H5" s="6">
        <v>78.828000000000003</v>
      </c>
      <c r="I5" s="6">
        <v>84.08</v>
      </c>
      <c r="J5" s="6">
        <v>88.960000000000022</v>
      </c>
    </row>
    <row r="6" spans="1:10" x14ac:dyDescent="0.15">
      <c r="A6" s="3" t="s">
        <v>119</v>
      </c>
      <c r="B6" s="6">
        <v>82.13600000000001</v>
      </c>
      <c r="C6" s="6">
        <v>84.052000000000007</v>
      </c>
      <c r="D6" s="6">
        <v>79.24799999999999</v>
      </c>
      <c r="E6" s="6">
        <v>77.184000000000012</v>
      </c>
      <c r="F6" s="6">
        <v>81.832000000000008</v>
      </c>
      <c r="G6" s="6">
        <v>82.4</v>
      </c>
      <c r="H6" s="6">
        <v>79.180000000000021</v>
      </c>
      <c r="I6" s="6">
        <v>86.15600000000002</v>
      </c>
      <c r="J6" s="6">
        <v>88.767999999999986</v>
      </c>
    </row>
    <row r="7" spans="1:10" x14ac:dyDescent="0.15">
      <c r="A7" s="3" t="s">
        <v>120</v>
      </c>
      <c r="B7" s="6">
        <v>80.7</v>
      </c>
      <c r="C7" s="6">
        <v>85.852000000000004</v>
      </c>
      <c r="D7" s="6">
        <v>80.143999999999991</v>
      </c>
      <c r="E7" s="6">
        <v>78.335999999999999</v>
      </c>
      <c r="F7" s="6">
        <v>88.175999999999988</v>
      </c>
      <c r="G7" s="6">
        <v>79.467999999999989</v>
      </c>
      <c r="H7" s="6">
        <v>82.304000000000002</v>
      </c>
      <c r="I7" s="6">
        <v>86.10799999999999</v>
      </c>
      <c r="J7" s="6">
        <v>88.604000000000028</v>
      </c>
    </row>
    <row r="8" spans="1:10" x14ac:dyDescent="0.15">
      <c r="A8" s="3" t="s">
        <v>121</v>
      </c>
      <c r="B8" s="6">
        <v>81.74499999999999</v>
      </c>
      <c r="C8" s="6">
        <v>86.070000000000022</v>
      </c>
      <c r="D8" s="6">
        <v>79.931000000000026</v>
      </c>
      <c r="E8" s="6">
        <v>78.572000000000003</v>
      </c>
      <c r="F8" s="6">
        <v>84.655000000000001</v>
      </c>
      <c r="G8" s="6">
        <v>81.27200000000002</v>
      </c>
      <c r="H8" s="6">
        <v>80.56299999999996</v>
      </c>
      <c r="I8" s="6">
        <v>85.948000000000008</v>
      </c>
      <c r="J8" s="6">
        <v>88.883999999999972</v>
      </c>
    </row>
  </sheetData>
  <phoneticPr fontId="1" type="noConversion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workbookViewId="0">
      <selection activeCell="B3" sqref="B3"/>
    </sheetView>
  </sheetViews>
  <sheetFormatPr defaultColWidth="8.875" defaultRowHeight="14.25" x14ac:dyDescent="0.15"/>
  <cols>
    <col min="1" max="1" width="9"/>
    <col min="2" max="2" width="12.75" style="1" customWidth="1"/>
    <col min="3" max="3" width="8.875" style="1"/>
    <col min="4" max="10" width="8.875" style="7"/>
    <col min="11" max="11" width="10.75" style="7" customWidth="1"/>
    <col min="12" max="14" width="8.875" style="7"/>
    <col min="15" max="15" width="10.75" style="10" customWidth="1"/>
    <col min="16" max="16384" width="8.875" style="1"/>
  </cols>
  <sheetData>
    <row r="1" spans="1:15" ht="31.5" x14ac:dyDescent="0.4">
      <c r="A1" s="12" t="s">
        <v>112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x14ac:dyDescent="0.15">
      <c r="A2" s="3" t="s">
        <v>111</v>
      </c>
      <c r="B2" s="2" t="s">
        <v>0</v>
      </c>
      <c r="C2" s="2" t="s">
        <v>1</v>
      </c>
      <c r="D2" s="4" t="s">
        <v>2</v>
      </c>
      <c r="E2" s="4" t="s">
        <v>3</v>
      </c>
      <c r="F2" s="4" t="s">
        <v>5</v>
      </c>
      <c r="G2" s="4" t="s">
        <v>4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5" t="s">
        <v>113</v>
      </c>
      <c r="N2" s="5" t="s">
        <v>114</v>
      </c>
      <c r="O2" s="8" t="s">
        <v>115</v>
      </c>
    </row>
    <row r="3" spans="1:15" x14ac:dyDescent="0.15">
      <c r="A3" s="3" t="str">
        <f>LOOKUP(MID(B3,3,2),{"01","02","03","04"},{"法律一班","法律二班","法律三班","法律四班"})</f>
        <v>法律一班</v>
      </c>
      <c r="B3" s="2">
        <v>1201001</v>
      </c>
      <c r="C3" s="2" t="s">
        <v>87</v>
      </c>
      <c r="D3" s="4">
        <v>76.099999999999994</v>
      </c>
      <c r="E3" s="4">
        <v>82.8</v>
      </c>
      <c r="F3" s="4">
        <v>76.5</v>
      </c>
      <c r="G3" s="4">
        <v>75.8</v>
      </c>
      <c r="H3" s="4">
        <v>87.9</v>
      </c>
      <c r="I3" s="4">
        <v>76.8</v>
      </c>
      <c r="J3" s="4">
        <v>79.7</v>
      </c>
      <c r="K3" s="4">
        <v>83.9</v>
      </c>
      <c r="L3" s="4">
        <v>88.9</v>
      </c>
      <c r="M3" s="6">
        <f>SUM(表2[[#This Row],[英语]:[立法法]])</f>
        <v>728.4</v>
      </c>
      <c r="N3" s="6">
        <f>AVERAGE(表2[[#This Row],[英语]:[立法法]])</f>
        <v>80.933333333333337</v>
      </c>
      <c r="O3" s="9">
        <f>RANK(表2[[#This Row],[总分]],表2[总分],0)</f>
        <v>77</v>
      </c>
    </row>
    <row r="4" spans="1:15" x14ac:dyDescent="0.15">
      <c r="A4" s="3" t="str">
        <f>LOOKUP(MID(B4,3,2),{"01","02","03","04"},{"法律一班","法律二班","法律三班","法律四班"})</f>
        <v>法律一班</v>
      </c>
      <c r="B4" s="2">
        <v>1201002</v>
      </c>
      <c r="C4" s="2" t="s">
        <v>61</v>
      </c>
      <c r="D4" s="4">
        <v>68.5</v>
      </c>
      <c r="E4" s="4">
        <v>88.7</v>
      </c>
      <c r="F4" s="4">
        <v>78.599999999999994</v>
      </c>
      <c r="G4" s="4">
        <v>69.599999999999994</v>
      </c>
      <c r="H4" s="4">
        <v>93.6</v>
      </c>
      <c r="I4" s="4">
        <v>87.3</v>
      </c>
      <c r="J4" s="4">
        <v>82.5</v>
      </c>
      <c r="K4" s="4">
        <v>81.5</v>
      </c>
      <c r="L4" s="4">
        <v>89.1</v>
      </c>
      <c r="M4" s="6">
        <f>SUM(表2[[#This Row],[英语]:[立法法]])</f>
        <v>739.4</v>
      </c>
      <c r="N4" s="6">
        <f>AVERAGE(表2[[#This Row],[英语]:[立法法]])</f>
        <v>82.155555555555551</v>
      </c>
      <c r="O4" s="9">
        <f>RANK(表2[[#This Row],[总分]],表2[总分],0)</f>
        <v>64</v>
      </c>
    </row>
    <row r="5" spans="1:15" x14ac:dyDescent="0.15">
      <c r="A5" s="3" t="str">
        <f>LOOKUP(MID(B5,3,2),{"01","02","03","04"},{"法律一班","法律二班","法律三班","法律四班"})</f>
        <v>法律一班</v>
      </c>
      <c r="B5" s="2">
        <v>1201003</v>
      </c>
      <c r="C5" s="2" t="s">
        <v>75</v>
      </c>
      <c r="D5" s="4">
        <v>72.900000000000006</v>
      </c>
      <c r="E5" s="4">
        <v>89.9</v>
      </c>
      <c r="F5" s="4">
        <v>83.5</v>
      </c>
      <c r="G5" s="4">
        <v>73.099999999999994</v>
      </c>
      <c r="H5" s="4">
        <v>88.3</v>
      </c>
      <c r="I5" s="4">
        <v>77.400000000000006</v>
      </c>
      <c r="J5" s="4">
        <v>82.5</v>
      </c>
      <c r="K5" s="4">
        <v>87.4</v>
      </c>
      <c r="L5" s="4">
        <v>88.3</v>
      </c>
      <c r="M5" s="6">
        <f>SUM(表2[[#This Row],[英语]:[立法法]])</f>
        <v>743.3</v>
      </c>
      <c r="N5" s="6">
        <f>AVERAGE(表2[[#This Row],[英语]:[立法法]])</f>
        <v>82.588888888888889</v>
      </c>
      <c r="O5" s="9">
        <f>RANK(表2[[#This Row],[总分]],表2[总分],0)</f>
        <v>57</v>
      </c>
    </row>
    <row r="6" spans="1:15" x14ac:dyDescent="0.15">
      <c r="A6" s="3" t="str">
        <f>LOOKUP(MID(B6,3,2),{"01","02","03","04"},{"法律一班","法律二班","法律三班","法律四班"})</f>
        <v>法律一班</v>
      </c>
      <c r="B6" s="2">
        <v>1201004</v>
      </c>
      <c r="C6" s="2" t="s">
        <v>56</v>
      </c>
      <c r="D6" s="4">
        <v>81</v>
      </c>
      <c r="E6" s="4">
        <v>89.3</v>
      </c>
      <c r="F6" s="4">
        <v>73</v>
      </c>
      <c r="G6" s="4">
        <v>71</v>
      </c>
      <c r="H6" s="4">
        <v>89.3</v>
      </c>
      <c r="I6" s="4">
        <v>79.599999999999994</v>
      </c>
      <c r="J6" s="4">
        <v>87.4</v>
      </c>
      <c r="K6" s="4">
        <v>90</v>
      </c>
      <c r="L6" s="4">
        <v>86.6</v>
      </c>
      <c r="M6" s="6">
        <f>SUM(表2[[#This Row],[英语]:[立法法]])</f>
        <v>747.2</v>
      </c>
      <c r="N6" s="6">
        <f>AVERAGE(表2[[#This Row],[英语]:[立法法]])</f>
        <v>83.022222222222226</v>
      </c>
      <c r="O6" s="9">
        <f>RANK(表2[[#This Row],[总分]],表2[总分],0)</f>
        <v>50</v>
      </c>
    </row>
    <row r="7" spans="1:15" x14ac:dyDescent="0.15">
      <c r="A7" s="3" t="str">
        <f>LOOKUP(MID(B7,3,2),{"01","02","03","04"},{"法律一班","法律二班","法律三班","法律四班"})</f>
        <v>法律一班</v>
      </c>
      <c r="B7" s="2">
        <v>1201005</v>
      </c>
      <c r="C7" s="2" t="s">
        <v>86</v>
      </c>
      <c r="D7" s="4">
        <v>78.5</v>
      </c>
      <c r="E7" s="4">
        <v>95.6</v>
      </c>
      <c r="F7" s="4">
        <v>66.5</v>
      </c>
      <c r="G7" s="4">
        <v>67.400000000000006</v>
      </c>
      <c r="H7" s="4">
        <v>84.6</v>
      </c>
      <c r="I7" s="4">
        <v>77.099999999999994</v>
      </c>
      <c r="J7" s="4">
        <v>81.099999999999994</v>
      </c>
      <c r="K7" s="4">
        <v>83.6</v>
      </c>
      <c r="L7" s="4">
        <v>88.6</v>
      </c>
      <c r="M7" s="6">
        <f>SUM(表2[[#This Row],[英语]:[立法法]])</f>
        <v>723.00000000000011</v>
      </c>
      <c r="N7" s="6">
        <f>AVERAGE(表2[[#This Row],[英语]:[立法法]])</f>
        <v>80.333333333333343</v>
      </c>
      <c r="O7" s="9">
        <f>RANK(表2[[#This Row],[总分]],表2[总分],0)</f>
        <v>84</v>
      </c>
    </row>
    <row r="8" spans="1:15" x14ac:dyDescent="0.15">
      <c r="A8" s="3" t="str">
        <f>LOOKUP(MID(B8,3,2),{"01","02","03","04"},{"法律一班","法律二班","法律三班","法律四班"})</f>
        <v>法律一班</v>
      </c>
      <c r="B8" s="2">
        <v>1201006</v>
      </c>
      <c r="C8" s="2" t="s">
        <v>91</v>
      </c>
      <c r="D8" s="4">
        <v>76.8</v>
      </c>
      <c r="E8" s="4">
        <v>89.6</v>
      </c>
      <c r="F8" s="4">
        <v>78.599999999999994</v>
      </c>
      <c r="G8" s="4">
        <v>80.099999999999994</v>
      </c>
      <c r="H8" s="4">
        <v>83.6</v>
      </c>
      <c r="I8" s="4">
        <v>81.8</v>
      </c>
      <c r="J8" s="4">
        <v>79.7</v>
      </c>
      <c r="K8" s="4">
        <v>83.2</v>
      </c>
      <c r="L8" s="4">
        <v>87.2</v>
      </c>
      <c r="M8" s="6">
        <f>SUM(表2[[#This Row],[英语]:[立法法]])</f>
        <v>740.6</v>
      </c>
      <c r="N8" s="6">
        <f>AVERAGE(表2[[#This Row],[英语]:[立法法]])</f>
        <v>82.288888888888891</v>
      </c>
      <c r="O8" s="9">
        <f>RANK(表2[[#This Row],[总分]],表2[总分],0)</f>
        <v>61</v>
      </c>
    </row>
    <row r="9" spans="1:15" x14ac:dyDescent="0.15">
      <c r="A9" s="3" t="str">
        <f>LOOKUP(MID(B9,3,2),{"01","02","03","04"},{"法律一班","法律二班","法律三班","法律四班"})</f>
        <v>法律一班</v>
      </c>
      <c r="B9" s="2">
        <v>1201007</v>
      </c>
      <c r="C9" s="2" t="s">
        <v>35</v>
      </c>
      <c r="D9" s="4">
        <v>82.7</v>
      </c>
      <c r="E9" s="4">
        <v>88.2</v>
      </c>
      <c r="F9" s="4">
        <v>80</v>
      </c>
      <c r="G9" s="4">
        <v>80.8</v>
      </c>
      <c r="H9" s="4">
        <v>93.2</v>
      </c>
      <c r="I9" s="4">
        <v>84.5</v>
      </c>
      <c r="J9" s="4">
        <v>82.5</v>
      </c>
      <c r="K9" s="4">
        <v>82.1</v>
      </c>
      <c r="L9" s="4">
        <v>88.5</v>
      </c>
      <c r="M9" s="6">
        <f>SUM(表2[[#This Row],[英语]:[立法法]])</f>
        <v>762.5</v>
      </c>
      <c r="N9" s="6">
        <f>AVERAGE(表2[[#This Row],[英语]:[立法法]])</f>
        <v>84.722222222222229</v>
      </c>
      <c r="O9" s="9">
        <f>RANK(表2[[#This Row],[总分]],表2[总分],0)</f>
        <v>31</v>
      </c>
    </row>
    <row r="10" spans="1:15" x14ac:dyDescent="0.15">
      <c r="A10" s="3" t="str">
        <f>LOOKUP(MID(B10,3,2),{"01","02","03","04"},{"法律一班","法律二班","法律三班","法律四班"})</f>
        <v>法律一班</v>
      </c>
      <c r="B10" s="2">
        <v>1201008</v>
      </c>
      <c r="C10" s="2" t="s">
        <v>85</v>
      </c>
      <c r="D10" s="4">
        <v>80</v>
      </c>
      <c r="E10" s="4">
        <v>80.099999999999994</v>
      </c>
      <c r="F10" s="4">
        <v>77.2</v>
      </c>
      <c r="G10" s="4">
        <v>74.400000000000006</v>
      </c>
      <c r="H10" s="4">
        <v>91.6</v>
      </c>
      <c r="I10" s="4">
        <v>70.099999999999994</v>
      </c>
      <c r="J10" s="4">
        <v>82.5</v>
      </c>
      <c r="K10" s="4">
        <v>84.4</v>
      </c>
      <c r="L10" s="4">
        <v>90.6</v>
      </c>
      <c r="M10" s="6">
        <f>SUM(表2[[#This Row],[英语]:[立法法]])</f>
        <v>730.90000000000009</v>
      </c>
      <c r="N10" s="6">
        <f>AVERAGE(表2[[#This Row],[英语]:[立法法]])</f>
        <v>81.211111111111123</v>
      </c>
      <c r="O10" s="9">
        <f>RANK(表2[[#This Row],[总分]],表2[总分],0)</f>
        <v>75</v>
      </c>
    </row>
    <row r="11" spans="1:15" x14ac:dyDescent="0.15">
      <c r="A11" s="3" t="str">
        <f>LOOKUP(MID(B11,3,2),{"01","02","03","04"},{"法律一班","法律二班","法律三班","法律四班"})</f>
        <v>法律一班</v>
      </c>
      <c r="B11" s="2">
        <v>1201009</v>
      </c>
      <c r="C11" s="2" t="s">
        <v>101</v>
      </c>
      <c r="D11" s="4">
        <v>76.599999999999994</v>
      </c>
      <c r="E11" s="4">
        <v>88.7</v>
      </c>
      <c r="F11" s="4">
        <v>72.3</v>
      </c>
      <c r="G11" s="4">
        <v>71.599999999999994</v>
      </c>
      <c r="H11" s="4">
        <v>85.6</v>
      </c>
      <c r="I11" s="4">
        <v>71.8</v>
      </c>
      <c r="J11" s="4">
        <v>80.400000000000006</v>
      </c>
      <c r="K11" s="4">
        <v>76.5</v>
      </c>
      <c r="L11" s="4">
        <v>90.3</v>
      </c>
      <c r="M11" s="6">
        <f>SUM(表2[[#This Row],[英语]:[立法法]])</f>
        <v>713.80000000000007</v>
      </c>
      <c r="N11" s="6">
        <f>AVERAGE(表2[[#This Row],[英语]:[立法法]])</f>
        <v>79.311111111111117</v>
      </c>
      <c r="O11" s="9">
        <f>RANK(表2[[#This Row],[总分]],表2[总分],0)</f>
        <v>93</v>
      </c>
    </row>
    <row r="12" spans="1:15" x14ac:dyDescent="0.15">
      <c r="A12" s="3" t="str">
        <f>LOOKUP(MID(B12,3,2),{"01","02","03","04"},{"法律一班","法律二班","法律三班","法律四班"})</f>
        <v>法律一班</v>
      </c>
      <c r="B12" s="2">
        <v>1201010</v>
      </c>
      <c r="C12" s="2" t="s">
        <v>98</v>
      </c>
      <c r="D12" s="4">
        <v>82</v>
      </c>
      <c r="E12" s="4">
        <v>80</v>
      </c>
      <c r="F12" s="4">
        <v>68</v>
      </c>
      <c r="G12" s="4">
        <v>80</v>
      </c>
      <c r="H12" s="4">
        <v>82.6</v>
      </c>
      <c r="I12" s="4">
        <v>78.8</v>
      </c>
      <c r="J12" s="4">
        <v>75.5</v>
      </c>
      <c r="K12" s="4">
        <v>80.900000000000006</v>
      </c>
      <c r="L12" s="4">
        <v>87.6</v>
      </c>
      <c r="M12" s="6">
        <f>SUM(表2[[#This Row],[英语]:[立法法]])</f>
        <v>715.40000000000009</v>
      </c>
      <c r="N12" s="6">
        <f>AVERAGE(表2[[#This Row],[英语]:[立法法]])</f>
        <v>79.488888888888894</v>
      </c>
      <c r="O12" s="9">
        <f>RANK(表2[[#This Row],[总分]],表2[总分],0)</f>
        <v>91</v>
      </c>
    </row>
    <row r="13" spans="1:15" x14ac:dyDescent="0.15">
      <c r="A13" s="3" t="str">
        <f>LOOKUP(MID(B13,3,2),{"01","02","03","04"},{"法律一班","法律二班","法律三班","法律四班"})</f>
        <v>法律一班</v>
      </c>
      <c r="B13" s="2">
        <v>1201011</v>
      </c>
      <c r="C13" s="2" t="s">
        <v>106</v>
      </c>
      <c r="D13" s="4">
        <v>67.5</v>
      </c>
      <c r="E13" s="4">
        <v>70</v>
      </c>
      <c r="F13" s="4">
        <v>83.5</v>
      </c>
      <c r="G13" s="4">
        <v>77.2</v>
      </c>
      <c r="H13" s="4">
        <v>83.6</v>
      </c>
      <c r="I13" s="4">
        <v>68.400000000000006</v>
      </c>
      <c r="J13" s="4">
        <v>80.400000000000006</v>
      </c>
      <c r="K13" s="4">
        <v>76.5</v>
      </c>
      <c r="L13" s="4">
        <v>88.5</v>
      </c>
      <c r="M13" s="6">
        <f>SUM(表2[[#This Row],[英语]:[立法法]])</f>
        <v>695.59999999999991</v>
      </c>
      <c r="N13" s="6">
        <f>AVERAGE(表2[[#This Row],[英语]:[立法法]])</f>
        <v>77.288888888888877</v>
      </c>
      <c r="O13" s="9">
        <f>RANK(表2[[#This Row],[总分]],表2[总分],0)</f>
        <v>96</v>
      </c>
    </row>
    <row r="14" spans="1:15" x14ac:dyDescent="0.15">
      <c r="A14" s="3" t="str">
        <f>LOOKUP(MID(B14,3,2),{"01","02","03","04"},{"法律一班","法律二班","法律三班","法律四班"})</f>
        <v>法律一班</v>
      </c>
      <c r="B14" s="2">
        <v>1201012</v>
      </c>
      <c r="C14" s="2" t="s">
        <v>23</v>
      </c>
      <c r="D14" s="4">
        <v>86.3</v>
      </c>
      <c r="E14" s="4">
        <v>84.2</v>
      </c>
      <c r="F14" s="4">
        <v>90.5</v>
      </c>
      <c r="G14" s="4">
        <v>80.8</v>
      </c>
      <c r="H14" s="4">
        <v>86.6</v>
      </c>
      <c r="I14" s="4">
        <v>82.8</v>
      </c>
      <c r="J14" s="4">
        <v>87.4</v>
      </c>
      <c r="K14" s="4">
        <v>85.1</v>
      </c>
      <c r="L14" s="4">
        <v>91.7</v>
      </c>
      <c r="M14" s="6">
        <f>SUM(表2[[#This Row],[英语]:[立法法]])</f>
        <v>775.40000000000009</v>
      </c>
      <c r="N14" s="6">
        <f>AVERAGE(表2[[#This Row],[英语]:[立法法]])</f>
        <v>86.155555555555566</v>
      </c>
      <c r="O14" s="9">
        <f>RANK(表2[[#This Row],[总分]],表2[总分],0)</f>
        <v>16</v>
      </c>
    </row>
    <row r="15" spans="1:15" x14ac:dyDescent="0.15">
      <c r="A15" s="3" t="str">
        <f>LOOKUP(MID(B15,3,2),{"01","02","03","04"},{"法律一班","法律二班","法律三班","法律四班"})</f>
        <v>法律一班</v>
      </c>
      <c r="B15" s="2">
        <v>1201013</v>
      </c>
      <c r="C15" s="2" t="s">
        <v>89</v>
      </c>
      <c r="D15" s="4">
        <v>75.400000000000006</v>
      </c>
      <c r="E15" s="4">
        <v>86.2</v>
      </c>
      <c r="F15" s="4">
        <v>89.1</v>
      </c>
      <c r="G15" s="4">
        <v>71.7</v>
      </c>
      <c r="H15" s="4">
        <v>88.6</v>
      </c>
      <c r="I15" s="4">
        <v>77.099999999999994</v>
      </c>
      <c r="J15" s="4">
        <v>77.599999999999994</v>
      </c>
      <c r="K15" s="4">
        <v>87.8</v>
      </c>
      <c r="L15" s="4">
        <v>86.4</v>
      </c>
      <c r="M15" s="6">
        <f>SUM(表2[[#This Row],[英语]:[立法法]])</f>
        <v>739.9</v>
      </c>
      <c r="N15" s="6">
        <f>AVERAGE(表2[[#This Row],[英语]:[立法法]])</f>
        <v>82.211111111111109</v>
      </c>
      <c r="O15" s="9">
        <f>RANK(表2[[#This Row],[总分]],表2[总分],0)</f>
        <v>63</v>
      </c>
    </row>
    <row r="16" spans="1:15" x14ac:dyDescent="0.15">
      <c r="A16" s="3" t="str">
        <f>LOOKUP(MID(B16,3,2),{"01","02","03","04"},{"法律一班","法律二班","法律三班","法律四班"})</f>
        <v>法律一班</v>
      </c>
      <c r="B16" s="2">
        <v>1201014</v>
      </c>
      <c r="C16" s="2" t="s">
        <v>105</v>
      </c>
      <c r="D16" s="4">
        <v>75.7</v>
      </c>
      <c r="E16" s="4">
        <v>53.4</v>
      </c>
      <c r="F16" s="4">
        <v>77.2</v>
      </c>
      <c r="G16" s="4">
        <v>74.400000000000006</v>
      </c>
      <c r="H16" s="4">
        <v>87.3</v>
      </c>
      <c r="I16" s="4">
        <v>75.099999999999994</v>
      </c>
      <c r="J16" s="4">
        <v>82.5</v>
      </c>
      <c r="K16" s="4">
        <v>73</v>
      </c>
      <c r="L16" s="4">
        <v>87.9</v>
      </c>
      <c r="M16" s="6">
        <f>SUM(表2[[#This Row],[英语]:[立法法]])</f>
        <v>686.5</v>
      </c>
      <c r="N16" s="6">
        <f>AVERAGE(表2[[#This Row],[英语]:[立法法]])</f>
        <v>76.277777777777771</v>
      </c>
      <c r="O16" s="9">
        <f>RANK(表2[[#This Row],[总分]],表2[总分],0)</f>
        <v>97</v>
      </c>
    </row>
    <row r="17" spans="1:15" x14ac:dyDescent="0.15">
      <c r="A17" s="3" t="str">
        <f>LOOKUP(MID(B17,3,2),{"01","02","03","04"},{"法律一班","法律二班","法律三班","法律四班"})</f>
        <v>法律一班</v>
      </c>
      <c r="B17" s="2">
        <v>1201015</v>
      </c>
      <c r="C17" s="2" t="s">
        <v>15</v>
      </c>
      <c r="D17" s="4">
        <v>87.6</v>
      </c>
      <c r="E17" s="4">
        <v>90.6</v>
      </c>
      <c r="F17" s="4">
        <v>82.1</v>
      </c>
      <c r="G17" s="4">
        <v>87.2</v>
      </c>
      <c r="H17" s="4">
        <v>92.6</v>
      </c>
      <c r="I17" s="4">
        <v>84.1</v>
      </c>
      <c r="J17" s="4">
        <v>83.2</v>
      </c>
      <c r="K17" s="4">
        <v>88.6</v>
      </c>
      <c r="L17" s="4">
        <v>90.7</v>
      </c>
      <c r="M17" s="6">
        <f>SUM(表2[[#This Row],[英语]:[立法法]])</f>
        <v>786.7</v>
      </c>
      <c r="N17" s="6">
        <f>AVERAGE(表2[[#This Row],[英语]:[立法法]])</f>
        <v>87.411111111111111</v>
      </c>
      <c r="O17" s="9">
        <f>RANK(表2[[#This Row],[总分]],表2[总分],0)</f>
        <v>8</v>
      </c>
    </row>
    <row r="18" spans="1:15" x14ac:dyDescent="0.15">
      <c r="A18" s="3" t="str">
        <f>LOOKUP(MID(B18,3,2),{"01","02","03","04"},{"法律一班","法律二班","法律三班","法律四班"})</f>
        <v>法律一班</v>
      </c>
      <c r="B18" s="2">
        <v>1201016</v>
      </c>
      <c r="C18" s="2" t="s">
        <v>50</v>
      </c>
      <c r="D18" s="4">
        <v>79.400000000000006</v>
      </c>
      <c r="E18" s="4">
        <v>91.9</v>
      </c>
      <c r="F18" s="4">
        <v>87</v>
      </c>
      <c r="G18" s="4">
        <v>77.3</v>
      </c>
      <c r="H18" s="4">
        <v>93.6</v>
      </c>
      <c r="I18" s="4">
        <v>75.099999999999994</v>
      </c>
      <c r="J18" s="4">
        <v>81.8</v>
      </c>
      <c r="K18" s="4">
        <v>94.6</v>
      </c>
      <c r="L18" s="4">
        <v>87.8</v>
      </c>
      <c r="M18" s="6">
        <f>SUM(表2[[#This Row],[英语]:[立法法]])</f>
        <v>768.5</v>
      </c>
      <c r="N18" s="6">
        <f>AVERAGE(表2[[#This Row],[英语]:[立法法]])</f>
        <v>85.388888888888886</v>
      </c>
      <c r="O18" s="9">
        <f>RANK(表2[[#This Row],[总分]],表2[总分],0)</f>
        <v>26</v>
      </c>
    </row>
    <row r="19" spans="1:15" x14ac:dyDescent="0.15">
      <c r="A19" s="3" t="str">
        <f>LOOKUP(MID(B19,3,2),{"01","02","03","04"},{"法律一班","法律二班","法律三班","法律四班"})</f>
        <v>法律一班</v>
      </c>
      <c r="B19" s="2">
        <v>1201017</v>
      </c>
      <c r="C19" s="2" t="s">
        <v>29</v>
      </c>
      <c r="D19" s="4">
        <v>85.2</v>
      </c>
      <c r="E19" s="4">
        <v>86.8</v>
      </c>
      <c r="F19" s="4">
        <v>93.5</v>
      </c>
      <c r="G19" s="4">
        <v>76.599999999999994</v>
      </c>
      <c r="H19" s="4">
        <v>89.6</v>
      </c>
      <c r="I19" s="4">
        <v>83.8</v>
      </c>
      <c r="J19" s="4">
        <v>81.099999999999994</v>
      </c>
      <c r="K19" s="4">
        <v>88.1</v>
      </c>
      <c r="L19" s="4">
        <v>90.4</v>
      </c>
      <c r="M19" s="6">
        <f>SUM(表2[[#This Row],[英语]:[立法法]])</f>
        <v>775.1</v>
      </c>
      <c r="N19" s="6">
        <f>AVERAGE(表2[[#This Row],[英语]:[立法法]])</f>
        <v>86.12222222222222</v>
      </c>
      <c r="O19" s="9">
        <f>RANK(表2[[#This Row],[总分]],表2[总分],0)</f>
        <v>18</v>
      </c>
    </row>
    <row r="20" spans="1:15" x14ac:dyDescent="0.15">
      <c r="A20" s="3" t="str">
        <f>LOOKUP(MID(B20,3,2),{"01","02","03","04"},{"法律一班","法律二班","法律三班","法律四班"})</f>
        <v>法律一班</v>
      </c>
      <c r="B20" s="2">
        <v>1201018</v>
      </c>
      <c r="C20" s="2" t="s">
        <v>25</v>
      </c>
      <c r="D20" s="4">
        <v>83.1</v>
      </c>
      <c r="E20" s="4">
        <v>88.1</v>
      </c>
      <c r="F20" s="4">
        <v>86.3</v>
      </c>
      <c r="G20" s="4">
        <v>87.2</v>
      </c>
      <c r="H20" s="4">
        <v>88.6</v>
      </c>
      <c r="I20" s="4">
        <v>85</v>
      </c>
      <c r="J20" s="4">
        <v>83.2</v>
      </c>
      <c r="K20" s="4">
        <v>92.9</v>
      </c>
      <c r="L20" s="4">
        <v>91.4</v>
      </c>
      <c r="M20" s="6">
        <f>SUM(表2[[#This Row],[英语]:[立法法]])</f>
        <v>785.8</v>
      </c>
      <c r="N20" s="6">
        <f>AVERAGE(表2[[#This Row],[英语]:[立法法]])</f>
        <v>87.311111111111103</v>
      </c>
      <c r="O20" s="9">
        <f>RANK(表2[[#This Row],[总分]],表2[总分],0)</f>
        <v>10</v>
      </c>
    </row>
    <row r="21" spans="1:15" x14ac:dyDescent="0.15">
      <c r="A21" s="3" t="str">
        <f>LOOKUP(MID(B21,3,2),{"01","02","03","04"},{"法律一班","法律二班","法律三班","法律四班"})</f>
        <v>法律一班</v>
      </c>
      <c r="B21" s="2">
        <v>1201019</v>
      </c>
      <c r="C21" s="2" t="s">
        <v>27</v>
      </c>
      <c r="D21" s="4">
        <v>93</v>
      </c>
      <c r="E21" s="4">
        <v>87.9</v>
      </c>
      <c r="F21" s="4">
        <v>76.5</v>
      </c>
      <c r="G21" s="4">
        <v>80.8</v>
      </c>
      <c r="H21" s="4">
        <v>87.6</v>
      </c>
      <c r="I21" s="4">
        <v>82.3</v>
      </c>
      <c r="J21" s="4">
        <v>83.9</v>
      </c>
      <c r="K21" s="4">
        <v>88.7</v>
      </c>
      <c r="L21" s="4">
        <v>86.6</v>
      </c>
      <c r="M21" s="6">
        <f>SUM(表2[[#This Row],[英语]:[立法法]])</f>
        <v>767.30000000000007</v>
      </c>
      <c r="N21" s="6">
        <f>AVERAGE(表2[[#This Row],[英语]:[立法法]])</f>
        <v>85.25555555555556</v>
      </c>
      <c r="O21" s="9">
        <f>RANK(表2[[#This Row],[总分]],表2[总分],0)</f>
        <v>29</v>
      </c>
    </row>
    <row r="22" spans="1:15" x14ac:dyDescent="0.15">
      <c r="A22" s="3" t="str">
        <f>LOOKUP(MID(B22,3,2),{"01","02","03","04"},{"法律一班","法律二班","法律三班","法律四班"})</f>
        <v>法律一班</v>
      </c>
      <c r="B22" s="2">
        <v>1201020</v>
      </c>
      <c r="C22" s="2" t="s">
        <v>22</v>
      </c>
      <c r="D22" s="4">
        <v>82.8</v>
      </c>
      <c r="E22" s="4">
        <v>90</v>
      </c>
      <c r="F22" s="4">
        <v>80.7</v>
      </c>
      <c r="G22" s="4">
        <v>80.8</v>
      </c>
      <c r="H22" s="4">
        <v>86.3</v>
      </c>
      <c r="I22" s="4">
        <v>83.6</v>
      </c>
      <c r="J22" s="4">
        <v>86</v>
      </c>
      <c r="K22" s="4">
        <v>92.2</v>
      </c>
      <c r="L22" s="4">
        <v>86.4</v>
      </c>
      <c r="M22" s="6">
        <f>SUM(表2[[#This Row],[英语]:[立法法]])</f>
        <v>768.80000000000007</v>
      </c>
      <c r="N22" s="6">
        <f>AVERAGE(表2[[#This Row],[英语]:[立法法]])</f>
        <v>85.422222222222231</v>
      </c>
      <c r="O22" s="9">
        <f>RANK(表2[[#This Row],[总分]],表2[总分],0)</f>
        <v>24</v>
      </c>
    </row>
    <row r="23" spans="1:15" x14ac:dyDescent="0.15">
      <c r="A23" s="3" t="str">
        <f>LOOKUP(MID(B23,3,2),{"01","02","03","04"},{"法律一班","法律二班","法律三班","法律四班"})</f>
        <v>法律一班</v>
      </c>
      <c r="B23" s="2">
        <v>1201021</v>
      </c>
      <c r="C23" s="2" t="s">
        <v>19</v>
      </c>
      <c r="D23" s="4">
        <v>85.2</v>
      </c>
      <c r="E23" s="4">
        <v>85</v>
      </c>
      <c r="F23" s="4">
        <v>94.2</v>
      </c>
      <c r="G23" s="4">
        <v>91.5</v>
      </c>
      <c r="H23" s="4">
        <v>85.6</v>
      </c>
      <c r="I23" s="4">
        <v>80.5</v>
      </c>
      <c r="J23" s="4">
        <v>86</v>
      </c>
      <c r="K23" s="4">
        <v>90.9</v>
      </c>
      <c r="L23" s="4">
        <v>87.8</v>
      </c>
      <c r="M23" s="6">
        <f>SUM(表2[[#This Row],[英语]:[立法法]])</f>
        <v>786.69999999999993</v>
      </c>
      <c r="N23" s="6">
        <f>AVERAGE(表2[[#This Row],[英语]:[立法法]])</f>
        <v>87.411111111111097</v>
      </c>
      <c r="O23" s="9">
        <f>RANK(表2[[#This Row],[总分]],表2[总分],0)</f>
        <v>9</v>
      </c>
    </row>
    <row r="24" spans="1:15" x14ac:dyDescent="0.15">
      <c r="A24" s="3" t="str">
        <f>LOOKUP(MID(B24,3,2),{"01","02","03","04"},{"法律一班","法律二班","法律三班","法律四班"})</f>
        <v>法律一班</v>
      </c>
      <c r="B24" s="2">
        <v>1201022</v>
      </c>
      <c r="C24" s="2" t="s">
        <v>24</v>
      </c>
      <c r="D24" s="4">
        <v>89.2</v>
      </c>
      <c r="E24" s="4">
        <v>86.9</v>
      </c>
      <c r="F24" s="4">
        <v>78.599999999999994</v>
      </c>
      <c r="G24" s="4">
        <v>83.7</v>
      </c>
      <c r="H24" s="4">
        <v>87.6</v>
      </c>
      <c r="I24" s="4">
        <v>80.3</v>
      </c>
      <c r="J24" s="4">
        <v>86</v>
      </c>
      <c r="K24" s="4">
        <v>91.2</v>
      </c>
      <c r="L24" s="4">
        <v>87.4</v>
      </c>
      <c r="M24" s="6">
        <f>SUM(表2[[#This Row],[英语]:[立法法]])</f>
        <v>770.9</v>
      </c>
      <c r="N24" s="6">
        <f>AVERAGE(表2[[#This Row],[英语]:[立法法]])</f>
        <v>85.655555555555551</v>
      </c>
      <c r="O24" s="9">
        <f>RANK(表2[[#This Row],[总分]],表2[总分],0)</f>
        <v>21</v>
      </c>
    </row>
    <row r="25" spans="1:15" x14ac:dyDescent="0.15">
      <c r="A25" s="3" t="str">
        <f>LOOKUP(MID(B25,3,2),{"01","02","03","04"},{"法律一班","法律二班","法律三班","法律四班"})</f>
        <v>法律一班</v>
      </c>
      <c r="B25" s="2">
        <v>1201023</v>
      </c>
      <c r="C25" s="2" t="s">
        <v>44</v>
      </c>
      <c r="D25" s="4">
        <v>82.4</v>
      </c>
      <c r="E25" s="4">
        <v>90.5</v>
      </c>
      <c r="F25" s="4">
        <v>79.3</v>
      </c>
      <c r="G25" s="4">
        <v>84.4</v>
      </c>
      <c r="H25" s="4">
        <v>86.3</v>
      </c>
      <c r="I25" s="4">
        <v>78.5</v>
      </c>
      <c r="J25" s="4">
        <v>81.099999999999994</v>
      </c>
      <c r="K25" s="4">
        <v>88.7</v>
      </c>
      <c r="L25" s="4">
        <v>87.7</v>
      </c>
      <c r="M25" s="6">
        <f>SUM(表2[[#This Row],[英语]:[立法法]])</f>
        <v>758.90000000000009</v>
      </c>
      <c r="N25" s="6">
        <f>AVERAGE(表2[[#This Row],[英语]:[立法法]])</f>
        <v>84.322222222222237</v>
      </c>
      <c r="O25" s="9">
        <f>RANK(表2[[#This Row],[总分]],表2[总分],0)</f>
        <v>34</v>
      </c>
    </row>
    <row r="26" spans="1:15" x14ac:dyDescent="0.15">
      <c r="A26" s="3" t="str">
        <f>LOOKUP(MID(B26,3,2),{"01","02","03","04"},{"法律一班","法律二班","法律三班","法律四班"})</f>
        <v>法律一班</v>
      </c>
      <c r="B26" s="2">
        <v>1201024</v>
      </c>
      <c r="C26" s="2" t="s">
        <v>65</v>
      </c>
      <c r="D26" s="4">
        <v>78.2</v>
      </c>
      <c r="E26" s="4">
        <v>90.7</v>
      </c>
      <c r="F26" s="4">
        <v>71</v>
      </c>
      <c r="G26" s="4">
        <v>75.900000000000006</v>
      </c>
      <c r="H26" s="4">
        <v>91.3</v>
      </c>
      <c r="I26" s="4">
        <v>81.2</v>
      </c>
      <c r="J26" s="4">
        <v>80.400000000000006</v>
      </c>
      <c r="K26" s="4">
        <v>89.4</v>
      </c>
      <c r="L26" s="4">
        <v>89.4</v>
      </c>
      <c r="M26" s="6">
        <f>SUM(表2[[#This Row],[英语]:[立法法]])</f>
        <v>747.5</v>
      </c>
      <c r="N26" s="6">
        <f>AVERAGE(表2[[#This Row],[英语]:[立法法]])</f>
        <v>83.055555555555557</v>
      </c>
      <c r="O26" s="9">
        <f>RANK(表2[[#This Row],[总分]],表2[总分],0)</f>
        <v>49</v>
      </c>
    </row>
    <row r="27" spans="1:15" x14ac:dyDescent="0.15">
      <c r="A27" s="3" t="str">
        <f>LOOKUP(MID(B27,3,2),{"01","02","03","04"},{"法律一班","法律二班","法律三班","法律四班"})</f>
        <v>法律一班</v>
      </c>
      <c r="B27" s="2">
        <v>1201025</v>
      </c>
      <c r="C27" s="2" t="s">
        <v>21</v>
      </c>
      <c r="D27" s="4">
        <v>91.4</v>
      </c>
      <c r="E27" s="4">
        <v>91.2</v>
      </c>
      <c r="F27" s="4">
        <v>79.900000000000006</v>
      </c>
      <c r="G27" s="4">
        <v>85.1</v>
      </c>
      <c r="H27" s="4">
        <v>88.9</v>
      </c>
      <c r="I27" s="4">
        <v>83.7</v>
      </c>
      <c r="J27" s="4">
        <v>83.2</v>
      </c>
      <c r="K27" s="4">
        <v>91.5</v>
      </c>
      <c r="L27" s="4">
        <v>89.3</v>
      </c>
      <c r="M27" s="6">
        <f>SUM(表2[[#This Row],[英语]:[立法法]])</f>
        <v>784.2</v>
      </c>
      <c r="N27" s="6">
        <f>AVERAGE(表2[[#This Row],[英语]:[立法法]])</f>
        <v>87.13333333333334</v>
      </c>
      <c r="O27" s="9">
        <f>RANK(表2[[#This Row],[总分]],表2[总分],0)</f>
        <v>11</v>
      </c>
    </row>
    <row r="28" spans="1:15" x14ac:dyDescent="0.15">
      <c r="A28" s="3" t="str">
        <f>LOOKUP(MID(B28,3,2),{"01","02","03","04"},{"法律一班","法律二班","法律三班","法律四班"})</f>
        <v>法律二班</v>
      </c>
      <c r="B28" s="2">
        <v>1202001</v>
      </c>
      <c r="C28" s="2" t="s">
        <v>80</v>
      </c>
      <c r="D28" s="4">
        <v>84.4</v>
      </c>
      <c r="E28" s="4">
        <v>93.6</v>
      </c>
      <c r="F28" s="4">
        <v>65.8</v>
      </c>
      <c r="G28" s="4">
        <v>80</v>
      </c>
      <c r="H28" s="4">
        <v>88.6</v>
      </c>
      <c r="I28" s="4">
        <v>79.5</v>
      </c>
      <c r="J28" s="4">
        <v>77.599999999999994</v>
      </c>
      <c r="K28" s="4">
        <v>85.8</v>
      </c>
      <c r="L28" s="4">
        <v>86.4</v>
      </c>
      <c r="M28" s="6">
        <f>SUM(表2[[#This Row],[英语]:[立法法]])</f>
        <v>741.69999999999993</v>
      </c>
      <c r="N28" s="6">
        <f>AVERAGE(表2[[#This Row],[英语]:[立法法]])</f>
        <v>82.411111111111097</v>
      </c>
      <c r="O28" s="9">
        <f>RANK(表2[[#This Row],[总分]],表2[总分],0)</f>
        <v>60</v>
      </c>
    </row>
    <row r="29" spans="1:15" x14ac:dyDescent="0.15">
      <c r="A29" s="3" t="str">
        <f>LOOKUP(MID(B29,3,2),{"01","02","03","04"},{"法律一班","法律二班","法律三班","法律四班"})</f>
        <v>法律二班</v>
      </c>
      <c r="B29" s="2">
        <v>1202002</v>
      </c>
      <c r="C29" s="2" t="s">
        <v>11</v>
      </c>
      <c r="D29" s="4">
        <v>87.9</v>
      </c>
      <c r="E29" s="4">
        <v>90.2</v>
      </c>
      <c r="F29" s="4">
        <v>92.8</v>
      </c>
      <c r="G29" s="4">
        <v>87.9</v>
      </c>
      <c r="H29" s="4">
        <v>91.6</v>
      </c>
      <c r="I29" s="4">
        <v>90.1</v>
      </c>
      <c r="J29" s="4">
        <v>90.2</v>
      </c>
      <c r="K29" s="4">
        <v>83</v>
      </c>
      <c r="L29" s="4">
        <v>87.6</v>
      </c>
      <c r="M29" s="6">
        <f>SUM(表2[[#This Row],[英语]:[立法法]])</f>
        <v>801.30000000000018</v>
      </c>
      <c r="N29" s="6">
        <f>AVERAGE(表2[[#This Row],[英语]:[立法法]])</f>
        <v>89.03333333333336</v>
      </c>
      <c r="O29" s="9">
        <f>RANK(表2[[#This Row],[总分]],表2[总分],0)</f>
        <v>4</v>
      </c>
    </row>
    <row r="30" spans="1:15" x14ac:dyDescent="0.15">
      <c r="A30" s="3" t="str">
        <f>LOOKUP(MID(B30,3,2),{"01","02","03","04"},{"法律一班","法律二班","法律三班","法律四班"})</f>
        <v>法律二班</v>
      </c>
      <c r="B30" s="2">
        <v>1202003</v>
      </c>
      <c r="C30" s="2" t="s">
        <v>46</v>
      </c>
      <c r="D30" s="4">
        <v>88.8</v>
      </c>
      <c r="E30" s="4">
        <v>87.4</v>
      </c>
      <c r="F30" s="4">
        <v>83.5</v>
      </c>
      <c r="G30" s="4">
        <v>75.900000000000006</v>
      </c>
      <c r="H30" s="4">
        <v>84.6</v>
      </c>
      <c r="I30" s="4">
        <v>80.900000000000006</v>
      </c>
      <c r="J30" s="4">
        <v>82.5</v>
      </c>
      <c r="K30" s="4">
        <v>85.5</v>
      </c>
      <c r="L30" s="4">
        <v>88.8</v>
      </c>
      <c r="M30" s="6">
        <f>SUM(表2[[#This Row],[英语]:[立法法]])</f>
        <v>757.9</v>
      </c>
      <c r="N30" s="6">
        <f>AVERAGE(表2[[#This Row],[英语]:[立法法]])</f>
        <v>84.211111111111109</v>
      </c>
      <c r="O30" s="9">
        <f>RANK(表2[[#This Row],[总分]],表2[总分],0)</f>
        <v>35</v>
      </c>
    </row>
    <row r="31" spans="1:15" x14ac:dyDescent="0.15">
      <c r="A31" s="3" t="str">
        <f>LOOKUP(MID(B31,3,2),{"01","02","03","04"},{"法律一班","法律二班","法律三班","法律四班"})</f>
        <v>法律二班</v>
      </c>
      <c r="B31" s="2">
        <v>1202004</v>
      </c>
      <c r="C31" s="2" t="s">
        <v>54</v>
      </c>
      <c r="D31" s="4">
        <v>79.900000000000006</v>
      </c>
      <c r="E31" s="4">
        <v>92</v>
      </c>
      <c r="F31" s="4">
        <v>53</v>
      </c>
      <c r="G31" s="4">
        <v>71</v>
      </c>
      <c r="H31" s="4">
        <v>81.599999999999994</v>
      </c>
      <c r="I31" s="4">
        <v>83.7</v>
      </c>
      <c r="J31" s="4">
        <v>86</v>
      </c>
      <c r="K31" s="4">
        <v>92.9</v>
      </c>
      <c r="L31" s="4">
        <v>87.7</v>
      </c>
      <c r="M31" s="6">
        <f>SUM(表2[[#This Row],[英语]:[立法法]])</f>
        <v>727.80000000000007</v>
      </c>
      <c r="N31" s="6">
        <f>AVERAGE(表2[[#This Row],[英语]:[立法法]])</f>
        <v>80.866666666666674</v>
      </c>
      <c r="O31" s="9">
        <f>RANK(表2[[#This Row],[总分]],表2[总分],0)</f>
        <v>78</v>
      </c>
    </row>
    <row r="32" spans="1:15" x14ac:dyDescent="0.15">
      <c r="A32" s="3" t="str">
        <f>LOOKUP(MID(B32,3,2),{"01","02","03","04"},{"法律一班","法律二班","法律三班","法律四班"})</f>
        <v>法律二班</v>
      </c>
      <c r="B32" s="2">
        <v>1202005</v>
      </c>
      <c r="C32" s="2" t="s">
        <v>33</v>
      </c>
      <c r="D32" s="4">
        <v>79.900000000000006</v>
      </c>
      <c r="E32" s="4">
        <v>82.4</v>
      </c>
      <c r="F32" s="4">
        <v>83.5</v>
      </c>
      <c r="G32" s="4">
        <v>91.5</v>
      </c>
      <c r="H32" s="4">
        <v>84.3</v>
      </c>
      <c r="I32" s="4">
        <v>82.3</v>
      </c>
      <c r="J32" s="4">
        <v>88.1</v>
      </c>
      <c r="K32" s="4">
        <v>90</v>
      </c>
      <c r="L32" s="4">
        <v>91.8</v>
      </c>
      <c r="M32" s="6">
        <f>SUM(表2[[#This Row],[英语]:[立法法]])</f>
        <v>773.8</v>
      </c>
      <c r="N32" s="6">
        <f>AVERAGE(表2[[#This Row],[英语]:[立法法]])</f>
        <v>85.977777777777774</v>
      </c>
      <c r="O32" s="9">
        <f>RANK(表2[[#This Row],[总分]],表2[总分],0)</f>
        <v>19</v>
      </c>
    </row>
    <row r="33" spans="1:15" x14ac:dyDescent="0.15">
      <c r="A33" s="3" t="str">
        <f>LOOKUP(MID(B33,3,2),{"01","02","03","04"},{"法律一班","法律二班","法律三班","法律四班"})</f>
        <v>法律二班</v>
      </c>
      <c r="B33" s="2">
        <v>1202006</v>
      </c>
      <c r="C33" s="2" t="s">
        <v>93</v>
      </c>
      <c r="D33" s="4">
        <v>79.2</v>
      </c>
      <c r="E33" s="4">
        <v>90.4</v>
      </c>
      <c r="F33" s="4">
        <v>73</v>
      </c>
      <c r="G33" s="4">
        <v>76.599999999999994</v>
      </c>
      <c r="H33" s="4">
        <v>86.6</v>
      </c>
      <c r="I33" s="4">
        <v>75.3</v>
      </c>
      <c r="J33" s="4">
        <v>79.7</v>
      </c>
      <c r="K33" s="4">
        <v>85.1</v>
      </c>
      <c r="L33" s="4">
        <v>87.4</v>
      </c>
      <c r="M33" s="6">
        <f>SUM(表2[[#This Row],[英语]:[立法法]])</f>
        <v>733.30000000000007</v>
      </c>
      <c r="N33" s="6">
        <f>AVERAGE(表2[[#This Row],[英语]:[立法法]])</f>
        <v>81.477777777777789</v>
      </c>
      <c r="O33" s="9">
        <f>RANK(表2[[#This Row],[总分]],表2[总分],0)</f>
        <v>73</v>
      </c>
    </row>
    <row r="34" spans="1:15" x14ac:dyDescent="0.15">
      <c r="A34" s="3" t="str">
        <f>LOOKUP(MID(B34,3,2),{"01","02","03","04"},{"法律一班","法律二班","法律三班","法律四班"})</f>
        <v>法律二班</v>
      </c>
      <c r="B34" s="2">
        <v>1202007</v>
      </c>
      <c r="C34" s="2" t="s">
        <v>52</v>
      </c>
      <c r="D34" s="4">
        <v>78.8</v>
      </c>
      <c r="E34" s="4">
        <v>90.3</v>
      </c>
      <c r="F34" s="4">
        <v>71.599999999999994</v>
      </c>
      <c r="G34" s="4">
        <v>74.5</v>
      </c>
      <c r="H34" s="4">
        <v>86.3</v>
      </c>
      <c r="I34" s="4">
        <v>79.5</v>
      </c>
      <c r="J34" s="4">
        <v>83.2</v>
      </c>
      <c r="K34" s="4">
        <v>92.9</v>
      </c>
      <c r="L34" s="4">
        <v>90.1</v>
      </c>
      <c r="M34" s="6">
        <f>SUM(表2[[#This Row],[英语]:[立法法]])</f>
        <v>747.2</v>
      </c>
      <c r="N34" s="6">
        <f>AVERAGE(表2[[#This Row],[英语]:[立法法]])</f>
        <v>83.022222222222226</v>
      </c>
      <c r="O34" s="9">
        <f>RANK(表2[[#This Row],[总分]],表2[总分],0)</f>
        <v>50</v>
      </c>
    </row>
    <row r="35" spans="1:15" x14ac:dyDescent="0.15">
      <c r="A35" s="3" t="str">
        <f>LOOKUP(MID(B35,3,2),{"01","02","03","04"},{"法律一班","法律二班","法律三班","法律四班"})</f>
        <v>法律二班</v>
      </c>
      <c r="B35" s="2">
        <v>1202008</v>
      </c>
      <c r="C35" s="2" t="s">
        <v>76</v>
      </c>
      <c r="D35" s="4">
        <v>83.7</v>
      </c>
      <c r="E35" s="4">
        <v>82.2</v>
      </c>
      <c r="F35" s="4">
        <v>76.5</v>
      </c>
      <c r="G35" s="4">
        <v>83.7</v>
      </c>
      <c r="H35" s="4">
        <v>83.6</v>
      </c>
      <c r="I35" s="4">
        <v>85</v>
      </c>
      <c r="J35" s="4">
        <v>80.400000000000006</v>
      </c>
      <c r="K35" s="4">
        <v>76.5</v>
      </c>
      <c r="L35" s="4">
        <v>87.3</v>
      </c>
      <c r="M35" s="6">
        <f>SUM(表2[[#This Row],[英语]:[立法法]])</f>
        <v>738.9</v>
      </c>
      <c r="N35" s="6">
        <f>AVERAGE(表2[[#This Row],[英语]:[立法法]])</f>
        <v>82.1</v>
      </c>
      <c r="O35" s="9">
        <f>RANK(表2[[#This Row],[总分]],表2[总分],0)</f>
        <v>65</v>
      </c>
    </row>
    <row r="36" spans="1:15" x14ac:dyDescent="0.15">
      <c r="A36" s="3" t="str">
        <f>LOOKUP(MID(B36,3,2),{"01","02","03","04"},{"法律一班","法律二班","法律三班","法律四班"})</f>
        <v>法律二班</v>
      </c>
      <c r="B36" s="2">
        <v>1202009</v>
      </c>
      <c r="C36" s="2" t="s">
        <v>81</v>
      </c>
      <c r="D36" s="4">
        <v>75.400000000000006</v>
      </c>
      <c r="E36" s="4">
        <v>87.7</v>
      </c>
      <c r="F36" s="4">
        <v>83.5</v>
      </c>
      <c r="G36" s="4">
        <v>75.900000000000006</v>
      </c>
      <c r="H36" s="4">
        <v>79.2</v>
      </c>
      <c r="I36" s="4">
        <v>86.8</v>
      </c>
      <c r="J36" s="4">
        <v>81.8</v>
      </c>
      <c r="K36" s="4">
        <v>85.1</v>
      </c>
      <c r="L36" s="4">
        <v>90</v>
      </c>
      <c r="M36" s="6">
        <f>SUM(表2[[#This Row],[英语]:[立法法]])</f>
        <v>745.4</v>
      </c>
      <c r="N36" s="6">
        <f>AVERAGE(表2[[#This Row],[英语]:[立法法]])</f>
        <v>82.822222222222223</v>
      </c>
      <c r="O36" s="9">
        <f>RANK(表2[[#This Row],[总分]],表2[总分],0)</f>
        <v>52</v>
      </c>
    </row>
    <row r="37" spans="1:15" x14ac:dyDescent="0.15">
      <c r="A37" s="3" t="str">
        <f>LOOKUP(MID(B37,3,2),{"01","02","03","04"},{"法律一班","法律二班","法律三班","法律四班"})</f>
        <v>法律二班</v>
      </c>
      <c r="B37" s="2">
        <v>1202010</v>
      </c>
      <c r="C37" s="2" t="s">
        <v>41</v>
      </c>
      <c r="D37" s="4">
        <v>84.2</v>
      </c>
      <c r="E37" s="4">
        <v>87.8</v>
      </c>
      <c r="F37" s="4">
        <v>68.599999999999994</v>
      </c>
      <c r="G37" s="4">
        <v>87.2</v>
      </c>
      <c r="H37" s="4">
        <v>87.6</v>
      </c>
      <c r="I37" s="4">
        <v>80.900000000000006</v>
      </c>
      <c r="J37" s="4">
        <v>86</v>
      </c>
      <c r="K37" s="4">
        <v>84.7</v>
      </c>
      <c r="L37" s="4">
        <v>90.2</v>
      </c>
      <c r="M37" s="6">
        <f>SUM(表2[[#This Row],[英语]:[立法法]])</f>
        <v>757.2</v>
      </c>
      <c r="N37" s="6">
        <f>AVERAGE(表2[[#This Row],[英语]:[立法法]])</f>
        <v>84.13333333333334</v>
      </c>
      <c r="O37" s="9">
        <f>RANK(表2[[#This Row],[总分]],表2[总分],0)</f>
        <v>36</v>
      </c>
    </row>
    <row r="38" spans="1:15" x14ac:dyDescent="0.15">
      <c r="A38" s="3" t="str">
        <f>LOOKUP(MID(B38,3,2),{"01","02","03","04"},{"法律一班","法律二班","法律三班","法律四班"})</f>
        <v>法律二班</v>
      </c>
      <c r="B38" s="2">
        <v>1202011</v>
      </c>
      <c r="C38" s="2" t="s">
        <v>84</v>
      </c>
      <c r="D38" s="4">
        <v>86.5</v>
      </c>
      <c r="E38" s="4">
        <v>88.2</v>
      </c>
      <c r="F38" s="4">
        <v>80.7</v>
      </c>
      <c r="G38" s="4">
        <v>57.9</v>
      </c>
      <c r="H38" s="4">
        <v>84.9</v>
      </c>
      <c r="I38" s="4">
        <v>73.7</v>
      </c>
      <c r="J38" s="4">
        <v>79.7</v>
      </c>
      <c r="K38" s="4">
        <v>82.7</v>
      </c>
      <c r="L38" s="4">
        <v>87.7</v>
      </c>
      <c r="M38" s="6">
        <f>SUM(表2[[#This Row],[英语]:[立法法]])</f>
        <v>722</v>
      </c>
      <c r="N38" s="6">
        <f>AVERAGE(表2[[#This Row],[英语]:[立法法]])</f>
        <v>80.222222222222229</v>
      </c>
      <c r="O38" s="9">
        <f>RANK(表2[[#This Row],[总分]],表2[总分],0)</f>
        <v>86</v>
      </c>
    </row>
    <row r="39" spans="1:15" x14ac:dyDescent="0.15">
      <c r="A39" s="3" t="str">
        <f>LOOKUP(MID(B39,3,2),{"01","02","03","04"},{"法律一班","法律二班","法律三班","法律四班"})</f>
        <v>法律二班</v>
      </c>
      <c r="B39" s="2">
        <v>1202012</v>
      </c>
      <c r="C39" s="2" t="s">
        <v>48</v>
      </c>
      <c r="D39" s="4">
        <v>79.3</v>
      </c>
      <c r="E39" s="4">
        <v>89.2</v>
      </c>
      <c r="F39" s="4">
        <v>84.2</v>
      </c>
      <c r="G39" s="4">
        <v>87.2</v>
      </c>
      <c r="H39" s="4">
        <v>89.9</v>
      </c>
      <c r="I39" s="4">
        <v>85.3</v>
      </c>
      <c r="J39" s="4">
        <v>78.3</v>
      </c>
      <c r="K39" s="4">
        <v>88.1</v>
      </c>
      <c r="L39" s="4">
        <v>90.6</v>
      </c>
      <c r="M39" s="6">
        <f>SUM(表2[[#This Row],[英语]:[立法法]])</f>
        <v>772.09999999999991</v>
      </c>
      <c r="N39" s="6">
        <f>AVERAGE(表2[[#This Row],[英语]:[立法法]])</f>
        <v>85.788888888888877</v>
      </c>
      <c r="O39" s="9">
        <f>RANK(表2[[#This Row],[总分]],表2[总分],0)</f>
        <v>20</v>
      </c>
    </row>
    <row r="40" spans="1:15" x14ac:dyDescent="0.15">
      <c r="A40" s="3" t="str">
        <f>LOOKUP(MID(B40,3,2),{"01","02","03","04"},{"法律一班","法律二班","法律三班","法律四班"})</f>
        <v>法律二班</v>
      </c>
      <c r="B40" s="2">
        <v>1202013</v>
      </c>
      <c r="C40" s="2" t="s">
        <v>32</v>
      </c>
      <c r="D40" s="4">
        <v>94.3</v>
      </c>
      <c r="E40" s="4">
        <v>92.5</v>
      </c>
      <c r="F40" s="4">
        <v>68.599999999999994</v>
      </c>
      <c r="G40" s="4">
        <v>86.6</v>
      </c>
      <c r="H40" s="4">
        <v>92.9</v>
      </c>
      <c r="I40" s="4">
        <v>79.8</v>
      </c>
      <c r="J40" s="4">
        <v>78.3</v>
      </c>
      <c r="K40" s="4">
        <v>89.4</v>
      </c>
      <c r="L40" s="4">
        <v>86.3</v>
      </c>
      <c r="M40" s="6">
        <f>SUM(表2[[#This Row],[英语]:[立法法]])</f>
        <v>768.69999999999982</v>
      </c>
      <c r="N40" s="6">
        <f>AVERAGE(表2[[#This Row],[英语]:[立法法]])</f>
        <v>85.411111111111097</v>
      </c>
      <c r="O40" s="9">
        <f>RANK(表2[[#This Row],[总分]],表2[总分],0)</f>
        <v>25</v>
      </c>
    </row>
    <row r="41" spans="1:15" x14ac:dyDescent="0.15">
      <c r="A41" s="3" t="str">
        <f>LOOKUP(MID(B41,3,2),{"01","02","03","04"},{"法律一班","法律二班","法律三班","法律四班"})</f>
        <v>法律二班</v>
      </c>
      <c r="B41" s="2">
        <v>1202014</v>
      </c>
      <c r="C41" s="2" t="s">
        <v>34</v>
      </c>
      <c r="D41" s="4">
        <v>84.4</v>
      </c>
      <c r="E41" s="4">
        <v>91.5</v>
      </c>
      <c r="F41" s="4">
        <v>78.599999999999994</v>
      </c>
      <c r="G41" s="4">
        <v>83.7</v>
      </c>
      <c r="H41" s="4">
        <v>87.3</v>
      </c>
      <c r="I41" s="4">
        <v>81.3</v>
      </c>
      <c r="J41" s="4">
        <v>81.8</v>
      </c>
      <c r="K41" s="4">
        <v>89.6</v>
      </c>
      <c r="L41" s="4">
        <v>87.8</v>
      </c>
      <c r="M41" s="6">
        <f>SUM(表2[[#This Row],[英语]:[立法法]])</f>
        <v>766</v>
      </c>
      <c r="N41" s="6">
        <f>AVERAGE(表2[[#This Row],[英语]:[立法法]])</f>
        <v>85.111111111111114</v>
      </c>
      <c r="O41" s="9">
        <f>RANK(表2[[#This Row],[总分]],表2[总分],0)</f>
        <v>30</v>
      </c>
    </row>
    <row r="42" spans="1:15" x14ac:dyDescent="0.15">
      <c r="A42" s="3" t="str">
        <f>LOOKUP(MID(B42,3,2),{"01","02","03","04"},{"法律一班","法律二班","法律三班","法律四班"})</f>
        <v>法律二班</v>
      </c>
      <c r="B42" s="2">
        <v>1202015</v>
      </c>
      <c r="C42" s="2" t="s">
        <v>43</v>
      </c>
      <c r="D42" s="4">
        <v>87.9</v>
      </c>
      <c r="E42" s="4">
        <v>93.2</v>
      </c>
      <c r="F42" s="4">
        <v>84.2</v>
      </c>
      <c r="G42" s="4">
        <v>73</v>
      </c>
      <c r="H42" s="4">
        <v>88.6</v>
      </c>
      <c r="I42" s="4">
        <v>77.8</v>
      </c>
      <c r="J42" s="4">
        <v>82.5</v>
      </c>
      <c r="K42" s="4">
        <v>90.6</v>
      </c>
      <c r="L42" s="4">
        <v>89.6</v>
      </c>
      <c r="M42" s="6">
        <f>SUM(表2[[#This Row],[英语]:[立法法]])</f>
        <v>767.40000000000009</v>
      </c>
      <c r="N42" s="6">
        <f>AVERAGE(表2[[#This Row],[英语]:[立法法]])</f>
        <v>85.26666666666668</v>
      </c>
      <c r="O42" s="9">
        <f>RANK(表2[[#This Row],[总分]],表2[总分],0)</f>
        <v>28</v>
      </c>
    </row>
    <row r="43" spans="1:15" x14ac:dyDescent="0.15">
      <c r="A43" s="3" t="str">
        <f>LOOKUP(MID(B43,3,2),{"01","02","03","04"},{"法律一班","法律二班","法律三班","法律四班"})</f>
        <v>法律二班</v>
      </c>
      <c r="B43" s="2">
        <v>1202016</v>
      </c>
      <c r="C43" s="2" t="s">
        <v>17</v>
      </c>
      <c r="D43" s="4">
        <v>89.9</v>
      </c>
      <c r="E43" s="4">
        <v>90.6</v>
      </c>
      <c r="F43" s="4">
        <v>77.7</v>
      </c>
      <c r="G43" s="4">
        <v>88.6</v>
      </c>
      <c r="H43" s="4">
        <v>89.6</v>
      </c>
      <c r="I43" s="4">
        <v>81.599999999999994</v>
      </c>
      <c r="J43" s="4">
        <v>83.9</v>
      </c>
      <c r="K43" s="4">
        <v>87.4</v>
      </c>
      <c r="L43" s="4">
        <v>92.3</v>
      </c>
      <c r="M43" s="6">
        <f>SUM(表2[[#This Row],[英语]:[立法法]])</f>
        <v>781.59999999999991</v>
      </c>
      <c r="N43" s="6">
        <f>AVERAGE(表2[[#This Row],[英语]:[立法法]])</f>
        <v>86.844444444444434</v>
      </c>
      <c r="O43" s="9">
        <f>RANK(表2[[#This Row],[总分]],表2[总分],0)</f>
        <v>12</v>
      </c>
    </row>
    <row r="44" spans="1:15" x14ac:dyDescent="0.15">
      <c r="A44" s="3" t="str">
        <f>LOOKUP(MID(B44,3,2),{"01","02","03","04"},{"法律一班","法律二班","法律三班","法律四班"})</f>
        <v>法律二班</v>
      </c>
      <c r="B44" s="2">
        <v>1202017</v>
      </c>
      <c r="C44" s="2" t="s">
        <v>63</v>
      </c>
      <c r="D44" s="4">
        <v>72.099999999999994</v>
      </c>
      <c r="E44" s="4">
        <v>85.1</v>
      </c>
      <c r="F44" s="4">
        <v>84.2</v>
      </c>
      <c r="G44" s="4">
        <v>75.900000000000006</v>
      </c>
      <c r="H44" s="4">
        <v>90.9</v>
      </c>
      <c r="I44" s="4">
        <v>81.599999999999994</v>
      </c>
      <c r="J44" s="4">
        <v>81.099999999999994</v>
      </c>
      <c r="K44" s="4">
        <v>87.2</v>
      </c>
      <c r="L44" s="4">
        <v>90.7</v>
      </c>
      <c r="M44" s="6">
        <f>SUM(表2[[#This Row],[英语]:[立法法]])</f>
        <v>748.80000000000007</v>
      </c>
      <c r="N44" s="6">
        <f>AVERAGE(表2[[#This Row],[英语]:[立法法]])</f>
        <v>83.2</v>
      </c>
      <c r="O44" s="9">
        <f>RANK(表2[[#This Row],[总分]],表2[总分],0)</f>
        <v>46</v>
      </c>
    </row>
    <row r="45" spans="1:15" x14ac:dyDescent="0.15">
      <c r="A45" s="3" t="str">
        <f>LOOKUP(MID(B45,3,2),{"01","02","03","04"},{"法律一班","法律二班","法律三班","法律四班"})</f>
        <v>法律二班</v>
      </c>
      <c r="B45" s="2">
        <v>1202018</v>
      </c>
      <c r="C45" s="2" t="s">
        <v>16</v>
      </c>
      <c r="D45" s="4">
        <v>86.2</v>
      </c>
      <c r="E45" s="4">
        <v>92</v>
      </c>
      <c r="F45" s="4">
        <v>89.8</v>
      </c>
      <c r="G45" s="4">
        <v>82.2</v>
      </c>
      <c r="H45" s="4">
        <v>89.2</v>
      </c>
      <c r="I45" s="4">
        <v>88</v>
      </c>
      <c r="J45" s="4">
        <v>83.9</v>
      </c>
      <c r="K45" s="4">
        <v>85.6</v>
      </c>
      <c r="L45" s="4">
        <v>90.4</v>
      </c>
      <c r="M45" s="6">
        <f>SUM(表2[[#This Row],[英语]:[立法法]])</f>
        <v>787.3</v>
      </c>
      <c r="N45" s="6">
        <f>AVERAGE(表2[[#This Row],[英语]:[立法法]])</f>
        <v>87.477777777777774</v>
      </c>
      <c r="O45" s="9">
        <f>RANK(表2[[#This Row],[总分]],表2[总分],0)</f>
        <v>7</v>
      </c>
    </row>
    <row r="46" spans="1:15" x14ac:dyDescent="0.15">
      <c r="A46" s="3" t="str">
        <f>LOOKUP(MID(B46,3,2),{"01","02","03","04"},{"法律一班","法律二班","法律三班","法律四班"})</f>
        <v>法律二班</v>
      </c>
      <c r="B46" s="2">
        <v>1202019</v>
      </c>
      <c r="C46" s="2" t="s">
        <v>73</v>
      </c>
      <c r="D46" s="4">
        <v>71.7</v>
      </c>
      <c r="E46" s="4">
        <v>87.3</v>
      </c>
      <c r="F46" s="4">
        <v>78.5</v>
      </c>
      <c r="G46" s="4">
        <v>81.5</v>
      </c>
      <c r="H46" s="4">
        <v>86.6</v>
      </c>
      <c r="I46" s="4">
        <v>75</v>
      </c>
      <c r="J46" s="4">
        <v>81.099999999999994</v>
      </c>
      <c r="K46" s="4">
        <v>88.9</v>
      </c>
      <c r="L46" s="4">
        <v>92.1</v>
      </c>
      <c r="M46" s="6">
        <f>SUM(表2[[#This Row],[英语]:[立法法]])</f>
        <v>742.7</v>
      </c>
      <c r="N46" s="6">
        <f>AVERAGE(表2[[#This Row],[英语]:[立法法]])</f>
        <v>82.522222222222226</v>
      </c>
      <c r="O46" s="9">
        <f>RANK(表2[[#This Row],[总分]],表2[总分],0)</f>
        <v>59</v>
      </c>
    </row>
    <row r="47" spans="1:15" x14ac:dyDescent="0.15">
      <c r="A47" s="3" t="str">
        <f>LOOKUP(MID(B47,3,2),{"01","02","03","04"},{"法律一班","法律二班","法律三班","法律四班"})</f>
        <v>法律二班</v>
      </c>
      <c r="B47" s="2">
        <v>1202020</v>
      </c>
      <c r="C47" s="2" t="s">
        <v>13</v>
      </c>
      <c r="D47" s="4">
        <v>86.9</v>
      </c>
      <c r="E47" s="4">
        <v>87.2</v>
      </c>
      <c r="F47" s="4">
        <v>92.8</v>
      </c>
      <c r="G47" s="4">
        <v>90.7</v>
      </c>
      <c r="H47" s="4">
        <v>89.9</v>
      </c>
      <c r="I47" s="4">
        <v>89.4</v>
      </c>
      <c r="J47" s="4">
        <v>83.9</v>
      </c>
      <c r="K47" s="4">
        <v>90.3</v>
      </c>
      <c r="L47" s="4">
        <v>91.4</v>
      </c>
      <c r="M47" s="6">
        <f>SUM(表2[[#This Row],[英语]:[立法法]])</f>
        <v>802.49999999999989</v>
      </c>
      <c r="N47" s="6">
        <f>AVERAGE(表2[[#This Row],[英语]:[立法法]])</f>
        <v>89.166666666666657</v>
      </c>
      <c r="O47" s="9">
        <f>RANK(表2[[#This Row],[总分]],表2[总分],0)</f>
        <v>3</v>
      </c>
    </row>
    <row r="48" spans="1:15" x14ac:dyDescent="0.15">
      <c r="A48" s="3" t="str">
        <f>LOOKUP(MID(B48,3,2),{"01","02","03","04"},{"法律一班","法律二班","法律三班","法律四班"})</f>
        <v>法律二班</v>
      </c>
      <c r="B48" s="2">
        <v>1202021</v>
      </c>
      <c r="C48" s="2" t="s">
        <v>26</v>
      </c>
      <c r="D48" s="4">
        <v>85.2</v>
      </c>
      <c r="E48" s="4">
        <v>84.8</v>
      </c>
      <c r="F48" s="4">
        <v>92.7</v>
      </c>
      <c r="G48" s="4">
        <v>83.7</v>
      </c>
      <c r="H48" s="4">
        <v>92.9</v>
      </c>
      <c r="I48" s="4">
        <v>84.3</v>
      </c>
      <c r="J48" s="4">
        <v>76.2</v>
      </c>
      <c r="K48" s="4">
        <v>88.3</v>
      </c>
      <c r="L48" s="4">
        <v>90.8</v>
      </c>
      <c r="M48" s="6">
        <f>SUM(表2[[#This Row],[英语]:[立法法]])</f>
        <v>778.89999999999986</v>
      </c>
      <c r="N48" s="6">
        <f>AVERAGE(表2[[#This Row],[英语]:[立法法]])</f>
        <v>86.544444444444423</v>
      </c>
      <c r="O48" s="9">
        <f>RANK(表2[[#This Row],[总分]],表2[总分],0)</f>
        <v>14</v>
      </c>
    </row>
    <row r="49" spans="1:15" x14ac:dyDescent="0.15">
      <c r="A49" s="3" t="str">
        <f>LOOKUP(MID(B49,3,2),{"01","02","03","04"},{"法律一班","法律二班","法律三班","法律四班"})</f>
        <v>法律二班</v>
      </c>
      <c r="B49" s="2">
        <v>1202022</v>
      </c>
      <c r="C49" s="2" t="s">
        <v>42</v>
      </c>
      <c r="D49" s="4">
        <v>90.7</v>
      </c>
      <c r="E49" s="4">
        <v>87.7</v>
      </c>
      <c r="F49" s="4">
        <v>82.8</v>
      </c>
      <c r="G49" s="4">
        <v>80.099999999999994</v>
      </c>
      <c r="H49" s="4">
        <v>95</v>
      </c>
      <c r="I49" s="4">
        <v>75.8</v>
      </c>
      <c r="J49" s="4">
        <v>79</v>
      </c>
      <c r="K49" s="4">
        <v>90.1</v>
      </c>
      <c r="L49" s="4">
        <v>87.7</v>
      </c>
      <c r="M49" s="6">
        <f>SUM(表2[[#This Row],[英语]:[立法法]])</f>
        <v>768.9</v>
      </c>
      <c r="N49" s="6">
        <f>AVERAGE(表2[[#This Row],[英语]:[立法法]])</f>
        <v>85.433333333333337</v>
      </c>
      <c r="O49" s="9">
        <v>23</v>
      </c>
    </row>
    <row r="50" spans="1:15" x14ac:dyDescent="0.15">
      <c r="A50" s="3" t="str">
        <f>LOOKUP(MID(B50,3,2),{"01","02","03","04"},{"法律一班","法律二班","法律三班","法律四班"})</f>
        <v>法律二班</v>
      </c>
      <c r="B50" s="2">
        <v>1202023</v>
      </c>
      <c r="C50" s="2" t="s">
        <v>96</v>
      </c>
      <c r="D50" s="4">
        <v>73.400000000000006</v>
      </c>
      <c r="E50" s="4">
        <v>83.6</v>
      </c>
      <c r="F50" s="4">
        <v>78.599999999999994</v>
      </c>
      <c r="G50" s="4">
        <v>77.3</v>
      </c>
      <c r="H50" s="4">
        <v>87</v>
      </c>
      <c r="I50" s="4">
        <v>75.2</v>
      </c>
      <c r="J50" s="4">
        <v>79</v>
      </c>
      <c r="K50" s="4">
        <v>84.9</v>
      </c>
      <c r="L50" s="4">
        <v>88.4</v>
      </c>
      <c r="M50" s="6">
        <f>SUM(表2[[#This Row],[英语]:[立法法]])</f>
        <v>727.39999999999986</v>
      </c>
      <c r="N50" s="6">
        <f>AVERAGE(表2[[#This Row],[英语]:[立法法]])</f>
        <v>80.822222222222209</v>
      </c>
      <c r="O50" s="9">
        <f>RANK(表2[[#This Row],[总分]],表2[总分],0)</f>
        <v>79</v>
      </c>
    </row>
    <row r="51" spans="1:15" x14ac:dyDescent="0.15">
      <c r="A51" s="3" t="str">
        <f>LOOKUP(MID(B51,3,2),{"01","02","03","04"},{"法律一班","法律二班","法律三班","法律四班"})</f>
        <v>法律二班</v>
      </c>
      <c r="B51" s="2">
        <v>1202024</v>
      </c>
      <c r="C51" s="2" t="s">
        <v>28</v>
      </c>
      <c r="D51" s="4">
        <v>88.3</v>
      </c>
      <c r="E51" s="4">
        <v>87.7</v>
      </c>
      <c r="F51" s="4">
        <v>86.4</v>
      </c>
      <c r="G51" s="4">
        <v>85.1</v>
      </c>
      <c r="H51" s="4">
        <v>88.6</v>
      </c>
      <c r="I51" s="4">
        <v>78.7</v>
      </c>
      <c r="J51" s="4">
        <v>85.3</v>
      </c>
      <c r="K51" s="4">
        <v>87.3</v>
      </c>
      <c r="L51" s="4">
        <v>87.9</v>
      </c>
      <c r="M51" s="6">
        <f>SUM(表2[[#This Row],[英语]:[立法法]])</f>
        <v>775.3</v>
      </c>
      <c r="N51" s="6">
        <f>AVERAGE(表2[[#This Row],[英语]:[立法法]])</f>
        <v>86.144444444444446</v>
      </c>
      <c r="O51" s="9">
        <f>RANK(表2[[#This Row],[总分]],表2[总分],0)</f>
        <v>17</v>
      </c>
    </row>
    <row r="52" spans="1:15" x14ac:dyDescent="0.15">
      <c r="A52" s="3" t="str">
        <f>LOOKUP(MID(B52,3,2),{"01","02","03","04"},{"法律一班","法律二班","法律三班","法律四班"})</f>
        <v>法律二班</v>
      </c>
      <c r="B52" s="2">
        <v>1202025</v>
      </c>
      <c r="C52" s="2" t="s">
        <v>37</v>
      </c>
      <c r="D52" s="4">
        <v>76.2</v>
      </c>
      <c r="E52" s="4">
        <v>90</v>
      </c>
      <c r="F52" s="4">
        <v>92.8</v>
      </c>
      <c r="G52" s="4">
        <v>84.4</v>
      </c>
      <c r="H52" s="4">
        <v>90.6</v>
      </c>
      <c r="I52" s="4">
        <v>80.400000000000006</v>
      </c>
      <c r="J52" s="4">
        <v>79</v>
      </c>
      <c r="K52" s="4">
        <v>94.3</v>
      </c>
      <c r="L52" s="4">
        <v>89.1</v>
      </c>
      <c r="M52" s="6">
        <f>SUM(表2[[#This Row],[英语]:[立法法]])</f>
        <v>776.8</v>
      </c>
      <c r="N52" s="6">
        <f>AVERAGE(表2[[#This Row],[英语]:[立法法]])</f>
        <v>86.311111111111103</v>
      </c>
      <c r="O52" s="9">
        <f>RANK(表2[[#This Row],[总分]],表2[总分],0)</f>
        <v>15</v>
      </c>
    </row>
    <row r="53" spans="1:15" x14ac:dyDescent="0.15">
      <c r="A53" s="3" t="str">
        <f>LOOKUP(MID(B53,3,2),{"01","02","03","04"},{"法律一班","法律二班","法律三班","法律四班"})</f>
        <v>法律三班</v>
      </c>
      <c r="B53" s="2">
        <v>1203001</v>
      </c>
      <c r="C53" s="2" t="s">
        <v>88</v>
      </c>
      <c r="D53" s="4">
        <v>78.3</v>
      </c>
      <c r="E53" s="4">
        <v>89.6</v>
      </c>
      <c r="F53" s="4">
        <v>90.5</v>
      </c>
      <c r="G53" s="4">
        <v>71.599999999999994</v>
      </c>
      <c r="H53" s="4">
        <v>85</v>
      </c>
      <c r="I53" s="4">
        <v>75</v>
      </c>
      <c r="J53" s="4">
        <v>76.900000000000006</v>
      </c>
      <c r="K53" s="4">
        <v>85.1</v>
      </c>
      <c r="L53" s="4">
        <v>88.4</v>
      </c>
      <c r="M53" s="6">
        <f>SUM(表2[[#This Row],[英语]:[立法法]])</f>
        <v>740.4</v>
      </c>
      <c r="N53" s="6">
        <f>AVERAGE(表2[[#This Row],[英语]:[立法法]])</f>
        <v>82.266666666666666</v>
      </c>
      <c r="O53" s="9">
        <f>RANK(表2[[#This Row],[总分]],表2[总分],0)</f>
        <v>62</v>
      </c>
    </row>
    <row r="54" spans="1:15" x14ac:dyDescent="0.15">
      <c r="A54" s="3" t="str">
        <f>LOOKUP(MID(B54,3,2),{"01","02","03","04"},{"法律一班","法律二班","法律三班","法律四班"})</f>
        <v>法律三班</v>
      </c>
      <c r="B54" s="2">
        <v>1203002</v>
      </c>
      <c r="C54" s="2" t="s">
        <v>40</v>
      </c>
      <c r="D54" s="4">
        <v>81.7</v>
      </c>
      <c r="E54" s="4">
        <v>89.1</v>
      </c>
      <c r="F54" s="4">
        <v>76.3</v>
      </c>
      <c r="G54" s="4">
        <v>79.400000000000006</v>
      </c>
      <c r="H54" s="4">
        <v>86.2</v>
      </c>
      <c r="I54" s="4">
        <v>88.7</v>
      </c>
      <c r="J54" s="4">
        <v>84.6</v>
      </c>
      <c r="K54" s="4">
        <v>85.5</v>
      </c>
      <c r="L54" s="4">
        <v>88.1</v>
      </c>
      <c r="M54" s="6">
        <f>SUM(表2[[#This Row],[英语]:[立法法]])</f>
        <v>759.6</v>
      </c>
      <c r="N54" s="6">
        <f>AVERAGE(表2[[#This Row],[英语]:[立法法]])</f>
        <v>84.4</v>
      </c>
      <c r="O54" s="9">
        <f>RANK(表2[[#This Row],[总分]],表2[总分],0)</f>
        <v>33</v>
      </c>
    </row>
    <row r="55" spans="1:15" x14ac:dyDescent="0.15">
      <c r="A55" s="3" t="str">
        <f>LOOKUP(MID(B55,3,2),{"01","02","03","04"},{"法律一班","法律二班","法律三班","法律四班"})</f>
        <v>法律三班</v>
      </c>
      <c r="B55" s="2">
        <v>1203003</v>
      </c>
      <c r="C55" s="2" t="s">
        <v>71</v>
      </c>
      <c r="D55" s="4">
        <v>82</v>
      </c>
      <c r="E55" s="4">
        <v>80.2</v>
      </c>
      <c r="F55" s="4">
        <v>86.3</v>
      </c>
      <c r="G55" s="4">
        <v>75.2</v>
      </c>
      <c r="H55" s="4">
        <v>83.1</v>
      </c>
      <c r="I55" s="4">
        <v>81.8</v>
      </c>
      <c r="J55" s="4">
        <v>80.400000000000006</v>
      </c>
      <c r="K55" s="4">
        <v>73.400000000000006</v>
      </c>
      <c r="L55" s="4">
        <v>89.3</v>
      </c>
      <c r="M55" s="6">
        <f>SUM(表2[[#This Row],[英语]:[立法法]])</f>
        <v>731.69999999999993</v>
      </c>
      <c r="N55" s="6">
        <f>AVERAGE(表2[[#This Row],[英语]:[立法法]])</f>
        <v>81.3</v>
      </c>
      <c r="O55" s="9">
        <f>RANK(表2[[#This Row],[总分]],表2[总分],0)</f>
        <v>74</v>
      </c>
    </row>
    <row r="56" spans="1:15" x14ac:dyDescent="0.15">
      <c r="A56" s="3" t="str">
        <f>LOOKUP(MID(B56,3,2),{"01","02","03","04"},{"法律一班","法律二班","法律三班","法律四班"})</f>
        <v>法律三班</v>
      </c>
      <c r="B56" s="2">
        <v>1203004</v>
      </c>
      <c r="C56" s="2" t="s">
        <v>90</v>
      </c>
      <c r="D56" s="4">
        <v>93.4</v>
      </c>
      <c r="E56" s="4">
        <v>90.1</v>
      </c>
      <c r="F56" s="4">
        <v>78.599999999999994</v>
      </c>
      <c r="G56" s="4">
        <v>83.6</v>
      </c>
      <c r="H56" s="4">
        <v>69.400000000000006</v>
      </c>
      <c r="I56" s="4">
        <v>70.400000000000006</v>
      </c>
      <c r="J56" s="4">
        <v>74.8</v>
      </c>
      <c r="K56" s="4">
        <v>80.599999999999994</v>
      </c>
      <c r="L56" s="4">
        <v>89.9</v>
      </c>
      <c r="M56" s="6">
        <f>SUM(表2[[#This Row],[英语]:[立法法]])</f>
        <v>730.8</v>
      </c>
      <c r="N56" s="6">
        <f>AVERAGE(表2[[#This Row],[英语]:[立法法]])</f>
        <v>81.199999999999989</v>
      </c>
      <c r="O56" s="9">
        <f>RANK(表2[[#This Row],[总分]],表2[总分],0)</f>
        <v>76</v>
      </c>
    </row>
    <row r="57" spans="1:15" x14ac:dyDescent="0.15">
      <c r="A57" s="3" t="str">
        <f>LOOKUP(MID(B57,3,2),{"01","02","03","04"},{"法律一班","法律二班","法律三班","法律四班"})</f>
        <v>法律三班</v>
      </c>
      <c r="B57" s="2">
        <v>1203005</v>
      </c>
      <c r="C57" s="2" t="s">
        <v>66</v>
      </c>
      <c r="D57" s="4">
        <v>69.900000000000006</v>
      </c>
      <c r="E57" s="4">
        <v>89.3</v>
      </c>
      <c r="F57" s="4">
        <v>91.2</v>
      </c>
      <c r="G57" s="4">
        <v>87.2</v>
      </c>
      <c r="H57" s="4">
        <v>86.4</v>
      </c>
      <c r="I57" s="4">
        <v>81</v>
      </c>
      <c r="J57" s="4">
        <v>79</v>
      </c>
      <c r="K57" s="4">
        <v>81</v>
      </c>
      <c r="L57" s="4">
        <v>90.3</v>
      </c>
      <c r="M57" s="6">
        <f>SUM(表2[[#This Row],[英语]:[立法法]])</f>
        <v>755.3</v>
      </c>
      <c r="N57" s="6">
        <f>AVERAGE(表2[[#This Row],[英语]:[立法法]])</f>
        <v>83.922222222222217</v>
      </c>
      <c r="O57" s="9">
        <f>RANK(表2[[#This Row],[总分]],表2[总分],0)</f>
        <v>40</v>
      </c>
    </row>
    <row r="58" spans="1:15" x14ac:dyDescent="0.15">
      <c r="A58" s="3" t="str">
        <f>LOOKUP(MID(B58,3,2),{"01","02","03","04"},{"法律一班","法律二班","法律三班","法律四班"})</f>
        <v>法律三班</v>
      </c>
      <c r="B58" s="2">
        <v>1203006</v>
      </c>
      <c r="C58" s="2" t="s">
        <v>109</v>
      </c>
      <c r="D58" s="4">
        <v>70</v>
      </c>
      <c r="E58" s="4">
        <v>85.5</v>
      </c>
      <c r="F58" s="4">
        <v>68.599999999999994</v>
      </c>
      <c r="G58" s="4">
        <v>66</v>
      </c>
      <c r="H58" s="4">
        <v>71.099999999999994</v>
      </c>
      <c r="I58" s="4">
        <v>69</v>
      </c>
      <c r="J58" s="4">
        <v>54</v>
      </c>
      <c r="K58" s="4">
        <v>68.400000000000006</v>
      </c>
      <c r="L58" s="4">
        <v>85.7</v>
      </c>
      <c r="M58" s="6">
        <f>SUM(表2[[#This Row],[英语]:[立法法]])</f>
        <v>638.30000000000007</v>
      </c>
      <c r="N58" s="6">
        <f>AVERAGE(表2[[#This Row],[英语]:[立法法]])</f>
        <v>70.922222222222231</v>
      </c>
      <c r="O58" s="9">
        <f>RANK(表2[[#This Row],[总分]],表2[总分],0)</f>
        <v>100</v>
      </c>
    </row>
    <row r="59" spans="1:15" x14ac:dyDescent="0.15">
      <c r="A59" s="3" t="str">
        <f>LOOKUP(MID(B59,3,2),{"01","02","03","04"},{"法律一班","法律二班","法律三班","法律四班"})</f>
        <v>法律三班</v>
      </c>
      <c r="B59" s="2">
        <v>1203007</v>
      </c>
      <c r="C59" s="2" t="s">
        <v>100</v>
      </c>
      <c r="D59" s="4">
        <v>85.2</v>
      </c>
      <c r="E59" s="4">
        <v>86.5</v>
      </c>
      <c r="F59" s="4">
        <v>76.5</v>
      </c>
      <c r="G59" s="4">
        <v>75.2</v>
      </c>
      <c r="H59" s="4">
        <v>70.400000000000006</v>
      </c>
      <c r="I59" s="4">
        <v>77.599999999999994</v>
      </c>
      <c r="J59" s="4">
        <v>75.5</v>
      </c>
      <c r="K59" s="4">
        <v>79.5</v>
      </c>
      <c r="L59" s="4">
        <v>88.3</v>
      </c>
      <c r="M59" s="6">
        <f>SUM(表2[[#This Row],[英语]:[立法法]])</f>
        <v>714.69999999999993</v>
      </c>
      <c r="N59" s="6">
        <f>AVERAGE(表2[[#This Row],[英语]:[立法法]])</f>
        <v>79.411111111111097</v>
      </c>
      <c r="O59" s="9">
        <f>RANK(表2[[#This Row],[总分]],表2[总分],0)</f>
        <v>92</v>
      </c>
    </row>
    <row r="60" spans="1:15" x14ac:dyDescent="0.15">
      <c r="A60" s="3" t="str">
        <f>LOOKUP(MID(B60,3,2),{"01","02","03","04"},{"法律一班","法律二班","法律三班","法律四班"})</f>
        <v>法律三班</v>
      </c>
      <c r="B60" s="2">
        <v>1203008</v>
      </c>
      <c r="C60" s="2" t="s">
        <v>47</v>
      </c>
      <c r="D60" s="4">
        <v>89.6</v>
      </c>
      <c r="E60" s="4">
        <v>93.6</v>
      </c>
      <c r="F60" s="4">
        <v>81.400000000000006</v>
      </c>
      <c r="G60" s="4">
        <v>87.2</v>
      </c>
      <c r="H60" s="4">
        <v>71.400000000000006</v>
      </c>
      <c r="I60" s="4">
        <v>88</v>
      </c>
      <c r="J60" s="4">
        <v>81.8</v>
      </c>
      <c r="K60" s="4">
        <v>85</v>
      </c>
      <c r="L60" s="4">
        <v>89.9</v>
      </c>
      <c r="M60" s="6">
        <f>SUM(表2[[#This Row],[英语]:[立法法]])</f>
        <v>767.9</v>
      </c>
      <c r="N60" s="6">
        <f>AVERAGE(表2[[#This Row],[英语]:[立法法]])</f>
        <v>85.322222222222223</v>
      </c>
      <c r="O60" s="9">
        <f>RANK(表2[[#This Row],[总分]],表2[总分],0)</f>
        <v>27</v>
      </c>
    </row>
    <row r="61" spans="1:15" x14ac:dyDescent="0.15">
      <c r="A61" s="3" t="str">
        <f>LOOKUP(MID(B61,3,2),{"01","02","03","04"},{"法律一班","法律二班","法律三班","法律四班"})</f>
        <v>法律三班</v>
      </c>
      <c r="B61" s="2">
        <v>1203009</v>
      </c>
      <c r="C61" s="2" t="s">
        <v>104</v>
      </c>
      <c r="D61" s="4">
        <v>85.7</v>
      </c>
      <c r="E61" s="4">
        <v>49.5</v>
      </c>
      <c r="F61" s="4">
        <v>65.8</v>
      </c>
      <c r="G61" s="4">
        <v>76.599999999999994</v>
      </c>
      <c r="H61" s="4">
        <v>70.7</v>
      </c>
      <c r="I61" s="4">
        <v>81.099999999999994</v>
      </c>
      <c r="J61" s="4">
        <v>79</v>
      </c>
      <c r="K61" s="4">
        <v>80.599999999999994</v>
      </c>
      <c r="L61" s="4">
        <v>87.6</v>
      </c>
      <c r="M61" s="6">
        <f>SUM(表2[[#This Row],[英语]:[立法法]])</f>
        <v>676.6</v>
      </c>
      <c r="N61" s="6">
        <f>AVERAGE(表2[[#This Row],[英语]:[立法法]])</f>
        <v>75.177777777777777</v>
      </c>
      <c r="O61" s="9">
        <f>RANK(表2[[#This Row],[总分]],表2[总分],0)</f>
        <v>99</v>
      </c>
    </row>
    <row r="62" spans="1:15" x14ac:dyDescent="0.15">
      <c r="A62" s="3" t="str">
        <f>LOOKUP(MID(B62,3,2),{"01","02","03","04"},{"法律一班","法律二班","法律三班","法律四班"})</f>
        <v>法律三班</v>
      </c>
      <c r="B62" s="2">
        <v>1203010</v>
      </c>
      <c r="C62" s="2" t="s">
        <v>99</v>
      </c>
      <c r="D62" s="4">
        <v>84</v>
      </c>
      <c r="E62" s="4">
        <v>80.599999999999994</v>
      </c>
      <c r="F62" s="4">
        <v>76.5</v>
      </c>
      <c r="G62" s="4">
        <v>75.099999999999994</v>
      </c>
      <c r="H62" s="4">
        <v>71.5</v>
      </c>
      <c r="I62" s="4">
        <v>69.7</v>
      </c>
      <c r="J62" s="4">
        <v>83.2</v>
      </c>
      <c r="K62" s="4">
        <v>87.6</v>
      </c>
      <c r="L62" s="4">
        <v>88.2</v>
      </c>
      <c r="M62" s="6">
        <f>SUM(表2[[#This Row],[英语]:[立法法]])</f>
        <v>716.40000000000009</v>
      </c>
      <c r="N62" s="6">
        <f>AVERAGE(表2[[#This Row],[英语]:[立法法]])</f>
        <v>79.600000000000009</v>
      </c>
      <c r="O62" s="9">
        <f>RANK(表2[[#This Row],[总分]],表2[总分],0)</f>
        <v>90</v>
      </c>
    </row>
    <row r="63" spans="1:15" x14ac:dyDescent="0.15">
      <c r="A63" s="3" t="str">
        <f>LOOKUP(MID(B63,3,2),{"01","02","03","04"},{"法律一班","法律二班","法律三班","法律四班"})</f>
        <v>法律三班</v>
      </c>
      <c r="B63" s="2">
        <v>1203011</v>
      </c>
      <c r="C63" s="2" t="s">
        <v>45</v>
      </c>
      <c r="D63" s="4">
        <v>85.6</v>
      </c>
      <c r="E63" s="4">
        <v>90</v>
      </c>
      <c r="F63" s="4">
        <v>82.8</v>
      </c>
      <c r="G63" s="4">
        <v>70.2</v>
      </c>
      <c r="H63" s="4">
        <v>88.6</v>
      </c>
      <c r="I63" s="4">
        <v>82.5</v>
      </c>
      <c r="J63" s="4">
        <v>84.6</v>
      </c>
      <c r="K63" s="4">
        <v>86.5</v>
      </c>
      <c r="L63" s="4">
        <v>90.7</v>
      </c>
      <c r="M63" s="6">
        <f>SUM(表2[[#This Row],[英语]:[立法法]])</f>
        <v>761.5</v>
      </c>
      <c r="N63" s="6">
        <f>AVERAGE(表2[[#This Row],[英语]:[立法法]])</f>
        <v>84.611111111111114</v>
      </c>
      <c r="O63" s="9">
        <f>RANK(表2[[#This Row],[总分]],表2[总分],0)</f>
        <v>32</v>
      </c>
    </row>
    <row r="64" spans="1:15" x14ac:dyDescent="0.15">
      <c r="A64" s="3" t="str">
        <f>LOOKUP(MID(B64,3,2),{"01","02","03","04"},{"法律一班","法律二班","法律三班","法律四班"})</f>
        <v>法律三班</v>
      </c>
      <c r="B64" s="2">
        <v>1203012</v>
      </c>
      <c r="C64" s="2" t="s">
        <v>94</v>
      </c>
      <c r="D64" s="4">
        <v>83.4</v>
      </c>
      <c r="E64" s="4">
        <v>84.9</v>
      </c>
      <c r="F64" s="4">
        <v>77.2</v>
      </c>
      <c r="G64" s="4">
        <v>68.900000000000006</v>
      </c>
      <c r="H64" s="4">
        <v>88.7</v>
      </c>
      <c r="I64" s="4">
        <v>87.3</v>
      </c>
      <c r="J64" s="4">
        <v>72</v>
      </c>
      <c r="K64" s="4">
        <v>78</v>
      </c>
      <c r="L64" s="4">
        <v>86.2</v>
      </c>
      <c r="M64" s="6">
        <f>SUM(表2[[#This Row],[英语]:[立法法]])</f>
        <v>726.6</v>
      </c>
      <c r="N64" s="6">
        <f>AVERAGE(表2[[#This Row],[英语]:[立法法]])</f>
        <v>80.733333333333334</v>
      </c>
      <c r="O64" s="9">
        <f>RANK(表2[[#This Row],[总分]],表2[总分],0)</f>
        <v>80</v>
      </c>
    </row>
    <row r="65" spans="1:15" x14ac:dyDescent="0.15">
      <c r="A65" s="3" t="str">
        <f>LOOKUP(MID(B65,3,2),{"01","02","03","04"},{"法律一班","法律二班","法律三班","法律四班"})</f>
        <v>法律三班</v>
      </c>
      <c r="B65" s="2">
        <v>1203013</v>
      </c>
      <c r="C65" s="2" t="s">
        <v>38</v>
      </c>
      <c r="D65" s="4">
        <v>87.6</v>
      </c>
      <c r="E65" s="4">
        <v>93.3</v>
      </c>
      <c r="F65" s="4">
        <v>66.5</v>
      </c>
      <c r="G65" s="4">
        <v>85.8</v>
      </c>
      <c r="H65" s="4">
        <v>95.2</v>
      </c>
      <c r="I65" s="4">
        <v>81.099999999999994</v>
      </c>
      <c r="J65" s="4">
        <v>80.400000000000006</v>
      </c>
      <c r="K65" s="4">
        <v>87.5</v>
      </c>
      <c r="L65" s="4">
        <v>92.3</v>
      </c>
      <c r="M65" s="6">
        <f>SUM(表2[[#This Row],[英语]:[立法法]])</f>
        <v>769.69999999999993</v>
      </c>
      <c r="N65" s="6">
        <f>AVERAGE(表2[[#This Row],[英语]:[立法法]])</f>
        <v>85.522222222222211</v>
      </c>
      <c r="O65" s="9">
        <f>RANK(表2[[#This Row],[总分]],表2[总分],0)</f>
        <v>22</v>
      </c>
    </row>
    <row r="66" spans="1:15" x14ac:dyDescent="0.15">
      <c r="A66" s="3" t="str">
        <f>LOOKUP(MID(B66,3,2),{"01","02","03","04"},{"法律一班","法律二班","法律三班","法律四班"})</f>
        <v>法律三班</v>
      </c>
      <c r="B66" s="2">
        <v>1203014</v>
      </c>
      <c r="C66" s="2" t="s">
        <v>68</v>
      </c>
      <c r="D66" s="4">
        <v>76.900000000000006</v>
      </c>
      <c r="E66" s="4">
        <v>87.9</v>
      </c>
      <c r="F66" s="4">
        <v>84.2</v>
      </c>
      <c r="G66" s="4">
        <v>78.7</v>
      </c>
      <c r="H66" s="4">
        <v>85.5</v>
      </c>
      <c r="I66" s="4">
        <v>82.5</v>
      </c>
      <c r="J66" s="4">
        <v>79.7</v>
      </c>
      <c r="K66" s="4">
        <v>87.3</v>
      </c>
      <c r="L66" s="4">
        <v>88.6</v>
      </c>
      <c r="M66" s="6">
        <f>SUM(表2[[#This Row],[英语]:[立法法]])</f>
        <v>751.3</v>
      </c>
      <c r="N66" s="6">
        <f>AVERAGE(表2[[#This Row],[英语]:[立法法]])</f>
        <v>83.477777777777774</v>
      </c>
      <c r="O66" s="9">
        <f>RANK(表2[[#This Row],[总分]],表2[总分],0)</f>
        <v>44</v>
      </c>
    </row>
    <row r="67" spans="1:15" x14ac:dyDescent="0.15">
      <c r="A67" s="3" t="str">
        <f>LOOKUP(MID(B67,3,2),{"01","02","03","04"},{"法律一班","法律二班","法律三班","法律四班"})</f>
        <v>法律三班</v>
      </c>
      <c r="B67" s="2">
        <v>1203015</v>
      </c>
      <c r="C67" s="2" t="s">
        <v>36</v>
      </c>
      <c r="D67" s="4">
        <v>83.1</v>
      </c>
      <c r="E67" s="4">
        <v>84.8</v>
      </c>
      <c r="F67" s="4">
        <v>83.5</v>
      </c>
      <c r="G67" s="4">
        <v>79.400000000000006</v>
      </c>
      <c r="H67" s="4">
        <v>82.8</v>
      </c>
      <c r="I67" s="4">
        <v>88</v>
      </c>
      <c r="J67" s="4">
        <v>83.2</v>
      </c>
      <c r="K67" s="4">
        <v>83.5</v>
      </c>
      <c r="L67" s="4">
        <v>88.4</v>
      </c>
      <c r="M67" s="6">
        <f>SUM(表2[[#This Row],[英语]:[立法法]])</f>
        <v>756.69999999999993</v>
      </c>
      <c r="N67" s="6">
        <f>AVERAGE(表2[[#This Row],[英语]:[立法法]])</f>
        <v>84.077777777777769</v>
      </c>
      <c r="O67" s="9">
        <f>RANK(表2[[#This Row],[总分]],表2[总分],0)</f>
        <v>38</v>
      </c>
    </row>
    <row r="68" spans="1:15" x14ac:dyDescent="0.15">
      <c r="A68" s="3" t="str">
        <f>LOOKUP(MID(B68,3,2),{"01","02","03","04"},{"法律一班","法律二班","法律三班","法律四班"})</f>
        <v>法律三班</v>
      </c>
      <c r="B68" s="2">
        <v>1203016</v>
      </c>
      <c r="C68" s="2" t="s">
        <v>103</v>
      </c>
      <c r="D68" s="4">
        <v>75.7</v>
      </c>
      <c r="E68" s="4">
        <v>88.1</v>
      </c>
      <c r="F68" s="4">
        <v>78.599999999999994</v>
      </c>
      <c r="G68" s="4">
        <v>87.9</v>
      </c>
      <c r="H68" s="4">
        <v>71.7</v>
      </c>
      <c r="I68" s="4">
        <v>89.4</v>
      </c>
      <c r="J68" s="4">
        <v>57</v>
      </c>
      <c r="K68" s="4">
        <v>85.9</v>
      </c>
      <c r="L68" s="4">
        <v>91.1</v>
      </c>
      <c r="M68" s="6">
        <f>SUM(表2[[#This Row],[英语]:[立法法]])</f>
        <v>725.4</v>
      </c>
      <c r="N68" s="6">
        <f>AVERAGE(表2[[#This Row],[英语]:[立法法]])</f>
        <v>80.599999999999994</v>
      </c>
      <c r="O68" s="9">
        <f>RANK(表2[[#This Row],[总分]],表2[总分],0)</f>
        <v>82</v>
      </c>
    </row>
    <row r="69" spans="1:15" x14ac:dyDescent="0.15">
      <c r="A69" s="3" t="str">
        <f>LOOKUP(MID(B69,3,2),{"01","02","03","04"},{"法律一班","法律二班","法律三班","法律四班"})</f>
        <v>法律三班</v>
      </c>
      <c r="B69" s="2">
        <v>1203017</v>
      </c>
      <c r="C69" s="2" t="s">
        <v>18</v>
      </c>
      <c r="D69" s="4">
        <v>86.9</v>
      </c>
      <c r="E69" s="4">
        <v>87.6</v>
      </c>
      <c r="F69" s="4">
        <v>87</v>
      </c>
      <c r="G69" s="4">
        <v>80.099999999999994</v>
      </c>
      <c r="H69" s="4">
        <v>95.1</v>
      </c>
      <c r="I69" s="4">
        <v>88</v>
      </c>
      <c r="J69" s="4">
        <v>81.099999999999994</v>
      </c>
      <c r="K69" s="4">
        <v>93.9</v>
      </c>
      <c r="L69" s="4">
        <v>90.4</v>
      </c>
      <c r="M69" s="6">
        <f>SUM(表2[[#This Row],[英语]:[立法法]])</f>
        <v>790.1</v>
      </c>
      <c r="N69" s="6">
        <f>AVERAGE(表2[[#This Row],[英语]:[立法法]])</f>
        <v>87.788888888888891</v>
      </c>
      <c r="O69" s="9">
        <f>RANK(表2[[#This Row],[总分]],表2[总分],0)</f>
        <v>5</v>
      </c>
    </row>
    <row r="70" spans="1:15" x14ac:dyDescent="0.15">
      <c r="A70" s="3" t="str">
        <f>LOOKUP(MID(B70,3,2),{"01","02","03","04"},{"法律一班","法律二班","法律三班","法律四班"})</f>
        <v>法律三班</v>
      </c>
      <c r="B70" s="2">
        <v>1203018</v>
      </c>
      <c r="C70" s="2" t="s">
        <v>64</v>
      </c>
      <c r="D70" s="4">
        <v>81.400000000000006</v>
      </c>
      <c r="E70" s="4">
        <v>82.8</v>
      </c>
      <c r="F70" s="4">
        <v>82.8</v>
      </c>
      <c r="G70" s="4">
        <v>71.7</v>
      </c>
      <c r="H70" s="4">
        <v>84.5</v>
      </c>
      <c r="I70" s="4">
        <v>79.7</v>
      </c>
      <c r="J70" s="4">
        <v>83.9</v>
      </c>
      <c r="K70" s="4">
        <v>91.1</v>
      </c>
      <c r="L70" s="4">
        <v>87</v>
      </c>
      <c r="M70" s="6">
        <f>SUM(表2[[#This Row],[英语]:[立法法]])</f>
        <v>744.9</v>
      </c>
      <c r="N70" s="6">
        <f>AVERAGE(表2[[#This Row],[英语]:[立法法]])</f>
        <v>82.766666666666666</v>
      </c>
      <c r="O70" s="9">
        <f>RANK(表2[[#This Row],[总分]],表2[总分],0)</f>
        <v>53</v>
      </c>
    </row>
    <row r="71" spans="1:15" x14ac:dyDescent="0.15">
      <c r="A71" s="3" t="str">
        <f>LOOKUP(MID(B71,3,2),{"01","02","03","04"},{"法律一班","法律二班","法律三班","法律四班"})</f>
        <v>法律三班</v>
      </c>
      <c r="B71" s="2">
        <v>1203019</v>
      </c>
      <c r="C71" s="2" t="s">
        <v>12</v>
      </c>
      <c r="D71" s="4">
        <v>84.8</v>
      </c>
      <c r="E71" s="4">
        <v>86.3</v>
      </c>
      <c r="F71" s="4">
        <v>92.8</v>
      </c>
      <c r="G71" s="4">
        <v>84.4</v>
      </c>
      <c r="H71" s="4">
        <v>95.1</v>
      </c>
      <c r="I71" s="4">
        <v>92.9</v>
      </c>
      <c r="J71" s="4">
        <v>85.3</v>
      </c>
      <c r="K71" s="4">
        <v>93.2</v>
      </c>
      <c r="L71" s="4">
        <v>89.8</v>
      </c>
      <c r="M71" s="6">
        <f>SUM(表2[[#This Row],[英语]:[立法法]])</f>
        <v>804.59999999999991</v>
      </c>
      <c r="N71" s="6">
        <f>AVERAGE(表2[[#This Row],[英语]:[立法法]])</f>
        <v>89.399999999999991</v>
      </c>
      <c r="O71" s="9">
        <f>RANK(表2[[#This Row],[总分]],表2[总分],0)</f>
        <v>1</v>
      </c>
    </row>
    <row r="72" spans="1:15" x14ac:dyDescent="0.15">
      <c r="A72" s="3" t="str">
        <f>LOOKUP(MID(B72,3,2),{"01","02","03","04"},{"法律一班","法律二班","法律三班","法律四班"})</f>
        <v>法律三班</v>
      </c>
      <c r="B72" s="2">
        <v>1203020</v>
      </c>
      <c r="C72" s="2" t="s">
        <v>69</v>
      </c>
      <c r="D72" s="4">
        <v>82.8</v>
      </c>
      <c r="E72" s="4">
        <v>84.8</v>
      </c>
      <c r="F72" s="4">
        <v>79.3</v>
      </c>
      <c r="G72" s="4">
        <v>72.400000000000006</v>
      </c>
      <c r="H72" s="4">
        <v>81.400000000000006</v>
      </c>
      <c r="I72" s="4">
        <v>79</v>
      </c>
      <c r="J72" s="4">
        <v>81.8</v>
      </c>
      <c r="K72" s="4">
        <v>92.9</v>
      </c>
      <c r="L72" s="4">
        <v>88.5</v>
      </c>
      <c r="M72" s="6">
        <f>SUM(表2[[#This Row],[英语]:[立法法]])</f>
        <v>742.89999999999986</v>
      </c>
      <c r="N72" s="6">
        <f>AVERAGE(表2[[#This Row],[英语]:[立法法]])</f>
        <v>82.544444444444423</v>
      </c>
      <c r="O72" s="9">
        <f>RANK(表2[[#This Row],[总分]],表2[总分],0)</f>
        <v>58</v>
      </c>
    </row>
    <row r="73" spans="1:15" x14ac:dyDescent="0.15">
      <c r="A73" s="3" t="str">
        <f>LOOKUP(MID(B73,3,2),{"01","02","03","04"},{"法律一班","法律二班","法律三班","法律四班"})</f>
        <v>法律三班</v>
      </c>
      <c r="B73" s="2">
        <v>1203021</v>
      </c>
      <c r="C73" s="2" t="s">
        <v>74</v>
      </c>
      <c r="D73" s="4">
        <v>77.2</v>
      </c>
      <c r="E73" s="4">
        <v>89.5</v>
      </c>
      <c r="F73" s="4">
        <v>86.3</v>
      </c>
      <c r="G73" s="4">
        <v>73.099999999999994</v>
      </c>
      <c r="H73" s="4">
        <v>82.9</v>
      </c>
      <c r="I73" s="4">
        <v>76.900000000000006</v>
      </c>
      <c r="J73" s="4">
        <v>79.7</v>
      </c>
      <c r="K73" s="4">
        <v>87.5</v>
      </c>
      <c r="L73" s="4">
        <v>91.7</v>
      </c>
      <c r="M73" s="6">
        <f>SUM(表2[[#This Row],[英语]:[立法法]])</f>
        <v>744.80000000000007</v>
      </c>
      <c r="N73" s="6">
        <f>AVERAGE(表2[[#This Row],[英语]:[立法法]])</f>
        <v>82.75555555555556</v>
      </c>
      <c r="O73" s="9">
        <f>RANK(表2[[#This Row],[总分]],表2[总分],0)</f>
        <v>54</v>
      </c>
    </row>
    <row r="74" spans="1:15" x14ac:dyDescent="0.15">
      <c r="A74" s="3" t="str">
        <f>LOOKUP(MID(B74,3,2),{"01","02","03","04"},{"法律一班","法律二班","法律三班","法律四班"})</f>
        <v>法律三班</v>
      </c>
      <c r="B74" s="2">
        <v>1203022</v>
      </c>
      <c r="C74" s="2" t="s">
        <v>58</v>
      </c>
      <c r="D74" s="4">
        <v>77.2</v>
      </c>
      <c r="E74" s="4">
        <v>84.8</v>
      </c>
      <c r="F74" s="4">
        <v>85.6</v>
      </c>
      <c r="G74" s="4">
        <v>80.099999999999994</v>
      </c>
      <c r="H74" s="4">
        <v>72.5</v>
      </c>
      <c r="I74" s="4">
        <v>88.7</v>
      </c>
      <c r="J74" s="4">
        <v>81.099999999999994</v>
      </c>
      <c r="K74" s="4">
        <v>94.3</v>
      </c>
      <c r="L74" s="4">
        <v>90.4</v>
      </c>
      <c r="M74" s="6">
        <f>SUM(表2[[#This Row],[英语]:[立法法]])</f>
        <v>754.69999999999993</v>
      </c>
      <c r="N74" s="6">
        <f>AVERAGE(表2[[#This Row],[英语]:[立法法]])</f>
        <v>83.855555555555554</v>
      </c>
      <c r="O74" s="9">
        <f>RANK(表2[[#This Row],[总分]],表2[总分],0)</f>
        <v>41</v>
      </c>
    </row>
    <row r="75" spans="1:15" x14ac:dyDescent="0.15">
      <c r="A75" s="3" t="str">
        <f>LOOKUP(MID(B75,3,2),{"01","02","03","04"},{"法律一班","法律二班","法律三班","法律四班"})</f>
        <v>法律三班</v>
      </c>
      <c r="B75" s="2">
        <v>1203023</v>
      </c>
      <c r="C75" s="2" t="s">
        <v>53</v>
      </c>
      <c r="D75" s="4">
        <v>91.4</v>
      </c>
      <c r="E75" s="4">
        <v>84</v>
      </c>
      <c r="F75" s="4">
        <v>78.599999999999994</v>
      </c>
      <c r="G75" s="4">
        <v>83.8</v>
      </c>
      <c r="H75" s="4">
        <v>72.099999999999994</v>
      </c>
      <c r="I75" s="4">
        <v>86.6</v>
      </c>
      <c r="J75" s="4">
        <v>79.7</v>
      </c>
      <c r="K75" s="4">
        <v>81</v>
      </c>
      <c r="L75" s="4">
        <v>87.6</v>
      </c>
      <c r="M75" s="6">
        <f>SUM(表2[[#This Row],[英语]:[立法法]])</f>
        <v>744.80000000000007</v>
      </c>
      <c r="N75" s="6">
        <f>AVERAGE(表2[[#This Row],[英语]:[立法法]])</f>
        <v>82.75555555555556</v>
      </c>
      <c r="O75" s="9">
        <f>RANK(表2[[#This Row],[总分]],表2[总分],0)</f>
        <v>54</v>
      </c>
    </row>
    <row r="76" spans="1:15" x14ac:dyDescent="0.15">
      <c r="A76" s="3" t="str">
        <f>LOOKUP(MID(B76,3,2),{"01","02","03","04"},{"法律一班","法律二班","法律三班","法律四班"})</f>
        <v>法律三班</v>
      </c>
      <c r="B76" s="2">
        <v>1203024</v>
      </c>
      <c r="C76" s="2" t="s">
        <v>51</v>
      </c>
      <c r="D76" s="4">
        <v>82.4</v>
      </c>
      <c r="E76" s="4">
        <v>88.8</v>
      </c>
      <c r="F76" s="4">
        <v>68.599999999999994</v>
      </c>
      <c r="G76" s="4">
        <v>78.7</v>
      </c>
      <c r="H76" s="4">
        <v>86.6</v>
      </c>
      <c r="I76" s="4">
        <v>82.3</v>
      </c>
      <c r="J76" s="4">
        <v>83.9</v>
      </c>
      <c r="K76" s="4">
        <v>90.8</v>
      </c>
      <c r="L76" s="4">
        <v>91.3</v>
      </c>
      <c r="M76" s="6">
        <f>SUM(表2[[#This Row],[英语]:[立法法]])</f>
        <v>753.4</v>
      </c>
      <c r="N76" s="6">
        <f>AVERAGE(表2[[#This Row],[英语]:[立法法]])</f>
        <v>83.711111111111109</v>
      </c>
      <c r="O76" s="9">
        <f>RANK(表2[[#This Row],[总分]],表2[总分],0)</f>
        <v>42</v>
      </c>
    </row>
    <row r="77" spans="1:15" x14ac:dyDescent="0.15">
      <c r="A77" s="3" t="str">
        <f>LOOKUP(MID(B77,3,2),{"01","02","03","04"},{"法律一班","法律二班","法律三班","法律四班"})</f>
        <v>法律三班</v>
      </c>
      <c r="B77" s="2">
        <v>1203025</v>
      </c>
      <c r="C77" s="2" t="s">
        <v>110</v>
      </c>
      <c r="D77" s="4">
        <v>52.2</v>
      </c>
      <c r="E77" s="4">
        <v>93.2</v>
      </c>
      <c r="F77" s="4">
        <v>78.400000000000006</v>
      </c>
      <c r="G77" s="4">
        <v>74.8</v>
      </c>
      <c r="H77" s="4">
        <v>69.5</v>
      </c>
      <c r="I77" s="4">
        <v>81.400000000000006</v>
      </c>
      <c r="J77" s="4">
        <v>88.1</v>
      </c>
      <c r="K77" s="4">
        <v>61.9</v>
      </c>
      <c r="L77" s="4">
        <v>84.3</v>
      </c>
      <c r="M77" s="6">
        <f>SUM(表2[[#This Row],[英语]:[立法法]])</f>
        <v>683.8</v>
      </c>
      <c r="N77" s="6">
        <f>AVERAGE(表2[[#This Row],[英语]:[立法法]])</f>
        <v>75.977777777777774</v>
      </c>
      <c r="O77" s="9">
        <f>RANK(表2[[#This Row],[总分]],表2[总分],0)</f>
        <v>98</v>
      </c>
    </row>
    <row r="78" spans="1:15" x14ac:dyDescent="0.15">
      <c r="A78" s="3" t="str">
        <f>LOOKUP(MID(B78,3,2),{"01","02","03","04"},{"法律一班","法律二班","法律三班","法律四班"})</f>
        <v>法律四班</v>
      </c>
      <c r="B78" s="2">
        <v>1204001</v>
      </c>
      <c r="C78" s="2" t="s">
        <v>92</v>
      </c>
      <c r="D78" s="4">
        <v>73.400000000000006</v>
      </c>
      <c r="E78" s="4">
        <v>83.5</v>
      </c>
      <c r="F78" s="4">
        <v>73.5</v>
      </c>
      <c r="G78" s="4">
        <v>79.400000000000006</v>
      </c>
      <c r="H78" s="4">
        <v>72</v>
      </c>
      <c r="I78" s="4">
        <v>89.4</v>
      </c>
      <c r="J78" s="4">
        <v>82.5</v>
      </c>
      <c r="K78" s="4">
        <v>76.5</v>
      </c>
      <c r="L78" s="4">
        <v>88.5</v>
      </c>
      <c r="M78" s="6">
        <f>SUM(表2[[#This Row],[英语]:[立法法]])</f>
        <v>718.7</v>
      </c>
      <c r="N78" s="6">
        <f>AVERAGE(表2[[#This Row],[英语]:[立法法]])</f>
        <v>79.855555555555554</v>
      </c>
      <c r="O78" s="9">
        <f>RANK(表2[[#This Row],[总分]],表2[总分],0)</f>
        <v>89</v>
      </c>
    </row>
    <row r="79" spans="1:15" x14ac:dyDescent="0.15">
      <c r="A79" s="3" t="str">
        <f>LOOKUP(MID(B79,3,2),{"01","02","03","04"},{"法律一班","法律二班","法律三班","法律四班"})</f>
        <v>法律四班</v>
      </c>
      <c r="B79" s="2">
        <v>1204002</v>
      </c>
      <c r="C79" s="2" t="s">
        <v>31</v>
      </c>
      <c r="D79" s="4">
        <v>90</v>
      </c>
      <c r="E79" s="4">
        <v>83.6</v>
      </c>
      <c r="F79" s="4">
        <v>94.2</v>
      </c>
      <c r="G79" s="4">
        <v>73.8</v>
      </c>
      <c r="H79" s="4">
        <v>86.6</v>
      </c>
      <c r="I79" s="4">
        <v>86.6</v>
      </c>
      <c r="J79" s="4">
        <v>87.4</v>
      </c>
      <c r="K79" s="4">
        <v>92.9</v>
      </c>
      <c r="L79" s="4">
        <v>92.7</v>
      </c>
      <c r="M79" s="6">
        <f>SUM(表2[[#This Row],[英语]:[立法法]])</f>
        <v>787.80000000000007</v>
      </c>
      <c r="N79" s="6">
        <f>AVERAGE(表2[[#This Row],[英语]:[立法法]])</f>
        <v>87.533333333333346</v>
      </c>
      <c r="O79" s="9">
        <f>RANK(表2[[#This Row],[总分]],表2[总分],0)</f>
        <v>6</v>
      </c>
    </row>
    <row r="80" spans="1:15" x14ac:dyDescent="0.15">
      <c r="A80" s="3" t="str">
        <f>LOOKUP(MID(B80,3,2),{"01","02","03","04"},{"法律一班","法律二班","法律三班","法律四班"})</f>
        <v>法律四班</v>
      </c>
      <c r="B80" s="2">
        <v>1204003</v>
      </c>
      <c r="C80" s="2" t="s">
        <v>57</v>
      </c>
      <c r="D80" s="4">
        <v>85.9</v>
      </c>
      <c r="E80" s="4">
        <v>82.1</v>
      </c>
      <c r="F80" s="4">
        <v>84.9</v>
      </c>
      <c r="G80" s="4">
        <v>78.7</v>
      </c>
      <c r="H80" s="4">
        <v>93</v>
      </c>
      <c r="I80" s="4">
        <v>75.2</v>
      </c>
      <c r="J80" s="4">
        <v>79</v>
      </c>
      <c r="K80" s="4">
        <v>80.599999999999994</v>
      </c>
      <c r="L80" s="4">
        <v>89.2</v>
      </c>
      <c r="M80" s="6">
        <f>SUM(表2[[#This Row],[英语]:[立法法]])</f>
        <v>748.6</v>
      </c>
      <c r="N80" s="6">
        <f>AVERAGE(表2[[#This Row],[英语]:[立法法]])</f>
        <v>83.177777777777777</v>
      </c>
      <c r="O80" s="9">
        <f>RANK(表2[[#This Row],[总分]],表2[总分],0)</f>
        <v>47</v>
      </c>
    </row>
    <row r="81" spans="1:15" x14ac:dyDescent="0.15">
      <c r="A81" s="3" t="str">
        <f>LOOKUP(MID(B81,3,2),{"01","02","03","04"},{"法律一班","法律二班","法律三班","法律四班"})</f>
        <v>法律四班</v>
      </c>
      <c r="B81" s="2">
        <v>1204004</v>
      </c>
      <c r="C81" s="2" t="s">
        <v>95</v>
      </c>
      <c r="D81" s="4">
        <v>80.3</v>
      </c>
      <c r="E81" s="4">
        <v>85.1</v>
      </c>
      <c r="F81" s="4">
        <v>84.2</v>
      </c>
      <c r="G81" s="4">
        <v>74.400000000000006</v>
      </c>
      <c r="H81" s="4">
        <v>81.2</v>
      </c>
      <c r="I81" s="4">
        <v>75</v>
      </c>
      <c r="J81" s="4">
        <v>72.7</v>
      </c>
      <c r="K81" s="4">
        <v>84.1</v>
      </c>
      <c r="L81" s="4">
        <v>86.9</v>
      </c>
      <c r="M81" s="6">
        <f>SUM(表2[[#This Row],[英语]:[立法法]])</f>
        <v>723.9</v>
      </c>
      <c r="N81" s="6">
        <f>AVERAGE(表2[[#This Row],[英语]:[立法法]])</f>
        <v>80.433333333333337</v>
      </c>
      <c r="O81" s="9">
        <f>RANK(表2[[#This Row],[总分]],表2[总分],0)</f>
        <v>83</v>
      </c>
    </row>
    <row r="82" spans="1:15" x14ac:dyDescent="0.15">
      <c r="A82" s="3" t="str">
        <f>LOOKUP(MID(B82,3,2),{"01","02","03","04"},{"法律一班","法律二班","法律三班","法律四班"})</f>
        <v>法律四班</v>
      </c>
      <c r="B82" s="2">
        <v>1204005</v>
      </c>
      <c r="C82" s="2" t="s">
        <v>102</v>
      </c>
      <c r="D82" s="4">
        <v>81</v>
      </c>
      <c r="E82" s="4">
        <v>87</v>
      </c>
      <c r="F82" s="4">
        <v>83.5</v>
      </c>
      <c r="G82" s="4">
        <v>68.8</v>
      </c>
      <c r="H82" s="4">
        <v>73.5</v>
      </c>
      <c r="I82" s="4">
        <v>80.400000000000006</v>
      </c>
      <c r="J82" s="4">
        <v>76.900000000000006</v>
      </c>
      <c r="K82" s="4">
        <v>80.599999999999994</v>
      </c>
      <c r="L82" s="4">
        <v>87.4</v>
      </c>
      <c r="M82" s="6">
        <f>SUM(表2[[#This Row],[英语]:[立法法]])</f>
        <v>719.1</v>
      </c>
      <c r="N82" s="6">
        <f>AVERAGE(表2[[#This Row],[英语]:[立法法]])</f>
        <v>79.900000000000006</v>
      </c>
      <c r="O82" s="9">
        <f>RANK(表2[[#This Row],[总分]],表2[总分],0)</f>
        <v>88</v>
      </c>
    </row>
    <row r="83" spans="1:15" x14ac:dyDescent="0.15">
      <c r="A83" s="3" t="str">
        <f>LOOKUP(MID(B83,3,2),{"01","02","03","04"},{"法律一班","法律二班","法律三班","法律四班"})</f>
        <v>法律四班</v>
      </c>
      <c r="B83" s="2">
        <v>1204006</v>
      </c>
      <c r="C83" s="2" t="s">
        <v>49</v>
      </c>
      <c r="D83" s="4">
        <v>87.6</v>
      </c>
      <c r="E83" s="4">
        <v>86.3</v>
      </c>
      <c r="F83" s="4">
        <v>81.400000000000006</v>
      </c>
      <c r="G83" s="4">
        <v>71.7</v>
      </c>
      <c r="H83" s="4">
        <v>85</v>
      </c>
      <c r="I83" s="4">
        <v>82.5</v>
      </c>
      <c r="J83" s="4">
        <v>86</v>
      </c>
      <c r="K83" s="4">
        <v>80.900000000000006</v>
      </c>
      <c r="L83" s="4">
        <v>86.3</v>
      </c>
      <c r="M83" s="6">
        <f>SUM(表2[[#This Row],[英语]:[立法法]])</f>
        <v>747.69999999999993</v>
      </c>
      <c r="N83" s="6">
        <f>AVERAGE(表2[[#This Row],[英语]:[立法法]])</f>
        <v>83.077777777777769</v>
      </c>
      <c r="O83" s="9">
        <f>RANK(表2[[#This Row],[总分]],表2[总分],0)</f>
        <v>48</v>
      </c>
    </row>
    <row r="84" spans="1:15" x14ac:dyDescent="0.15">
      <c r="A84" s="3" t="str">
        <f>LOOKUP(MID(B84,3,2),{"01","02","03","04"},{"法律一班","法律二班","法律三班","法律四班"})</f>
        <v>法律四班</v>
      </c>
      <c r="B84" s="2">
        <v>1204007</v>
      </c>
      <c r="C84" s="2" t="s">
        <v>14</v>
      </c>
      <c r="D84" s="4">
        <v>79.7</v>
      </c>
      <c r="E84" s="4">
        <v>94.8</v>
      </c>
      <c r="F84" s="4">
        <v>92.7</v>
      </c>
      <c r="G84" s="4">
        <v>85.1</v>
      </c>
      <c r="H84" s="4">
        <v>94.4</v>
      </c>
      <c r="I84" s="4">
        <v>88.7</v>
      </c>
      <c r="J84" s="4">
        <v>84.6</v>
      </c>
      <c r="K84" s="4">
        <v>91.1</v>
      </c>
      <c r="L84" s="4">
        <v>91.7</v>
      </c>
      <c r="M84" s="6">
        <f>SUM(表2[[#This Row],[英语]:[立法法]])</f>
        <v>802.80000000000007</v>
      </c>
      <c r="N84" s="6">
        <f>AVERAGE(表2[[#This Row],[英语]:[立法法]])</f>
        <v>89.2</v>
      </c>
      <c r="O84" s="9">
        <f>RANK(表2[[#This Row],[总分]],表2[总分],0)</f>
        <v>2</v>
      </c>
    </row>
    <row r="85" spans="1:15" x14ac:dyDescent="0.15">
      <c r="A85" s="3" t="str">
        <f>LOOKUP(MID(B85,3,2),{"01","02","03","04"},{"法律一班","法律二班","法律三班","法律四班"})</f>
        <v>法律四班</v>
      </c>
      <c r="B85" s="2">
        <v>1204008</v>
      </c>
      <c r="C85" s="2" t="s">
        <v>83</v>
      </c>
      <c r="D85" s="4">
        <v>73.400000000000006</v>
      </c>
      <c r="E85" s="4">
        <v>90</v>
      </c>
      <c r="F85" s="4">
        <v>80.7</v>
      </c>
      <c r="G85" s="4">
        <v>73.099999999999994</v>
      </c>
      <c r="H85" s="4">
        <v>84.9</v>
      </c>
      <c r="I85" s="4">
        <v>81.8</v>
      </c>
      <c r="J85" s="4">
        <v>79</v>
      </c>
      <c r="K85" s="4">
        <v>85.5</v>
      </c>
      <c r="L85" s="4">
        <v>86.3</v>
      </c>
      <c r="M85" s="6">
        <f>SUM(表2[[#This Row],[英语]:[立法法]])</f>
        <v>734.7</v>
      </c>
      <c r="N85" s="6">
        <f>AVERAGE(表2[[#This Row],[英语]:[立法法]])</f>
        <v>81.63333333333334</v>
      </c>
      <c r="O85" s="9">
        <f>RANK(表2[[#This Row],[总分]],表2[总分],0)</f>
        <v>70</v>
      </c>
    </row>
    <row r="86" spans="1:15" x14ac:dyDescent="0.15">
      <c r="A86" s="3" t="str">
        <f>LOOKUP(MID(B86,3,2),{"01","02","03","04"},{"法律一班","法律二班","法律三班","法律四班"})</f>
        <v>法律四班</v>
      </c>
      <c r="B86" s="2">
        <v>1204009</v>
      </c>
      <c r="C86" s="2" t="s">
        <v>39</v>
      </c>
      <c r="D86" s="4">
        <v>83.5</v>
      </c>
      <c r="E86" s="4">
        <v>84.5</v>
      </c>
      <c r="F86" s="4">
        <v>73.5</v>
      </c>
      <c r="G86" s="4">
        <v>78.7</v>
      </c>
      <c r="H86" s="4">
        <v>84.8</v>
      </c>
      <c r="I86" s="4">
        <v>88.7</v>
      </c>
      <c r="J86" s="4">
        <v>80.400000000000006</v>
      </c>
      <c r="K86" s="4">
        <v>92.9</v>
      </c>
      <c r="L86" s="4">
        <v>89.4</v>
      </c>
      <c r="M86" s="6">
        <f>SUM(表2[[#This Row],[英语]:[立法法]])</f>
        <v>756.4</v>
      </c>
      <c r="N86" s="6">
        <f>AVERAGE(表2[[#This Row],[英语]:[立法法]])</f>
        <v>84.044444444444437</v>
      </c>
      <c r="O86" s="9">
        <f>RANK(表2[[#This Row],[总分]],表2[总分],0)</f>
        <v>39</v>
      </c>
    </row>
    <row r="87" spans="1:15" x14ac:dyDescent="0.15">
      <c r="A87" s="3" t="str">
        <f>LOOKUP(MID(B87,3,2),{"01","02","03","04"},{"法律一班","法律二班","法律三班","法律四班"})</f>
        <v>法律四班</v>
      </c>
      <c r="B87" s="2">
        <v>1204010</v>
      </c>
      <c r="C87" s="2" t="s">
        <v>108</v>
      </c>
      <c r="D87" s="4">
        <v>69.099999999999994</v>
      </c>
      <c r="E87" s="4">
        <v>88.5</v>
      </c>
      <c r="F87" s="4">
        <v>85.6</v>
      </c>
      <c r="G87" s="4">
        <v>71.7</v>
      </c>
      <c r="H87" s="4">
        <v>84.5</v>
      </c>
      <c r="I87" s="4">
        <v>75</v>
      </c>
      <c r="J87" s="4">
        <v>59</v>
      </c>
      <c r="K87" s="4">
        <v>82.7</v>
      </c>
      <c r="L87" s="4">
        <v>87.9</v>
      </c>
      <c r="M87" s="6">
        <f>SUM(表2[[#This Row],[英语]:[立法法]])</f>
        <v>704</v>
      </c>
      <c r="N87" s="6">
        <f>AVERAGE(表2[[#This Row],[英语]:[立法法]])</f>
        <v>78.222222222222229</v>
      </c>
      <c r="O87" s="9">
        <f>RANK(表2[[#This Row],[总分]],表2[总分],0)</f>
        <v>95</v>
      </c>
    </row>
    <row r="88" spans="1:15" x14ac:dyDescent="0.15">
      <c r="A88" s="3" t="str">
        <f>LOOKUP(MID(B88,3,2),{"01","02","03","04"},{"法律一班","法律二班","法律三班","法律四班"})</f>
        <v>法律四班</v>
      </c>
      <c r="B88" s="2">
        <v>1204011</v>
      </c>
      <c r="C88" s="2" t="s">
        <v>78</v>
      </c>
      <c r="D88" s="4">
        <v>84.8</v>
      </c>
      <c r="E88" s="4">
        <v>51.8</v>
      </c>
      <c r="F88" s="4">
        <v>91.4</v>
      </c>
      <c r="G88" s="4">
        <v>73.7</v>
      </c>
      <c r="H88" s="4">
        <v>84.9</v>
      </c>
      <c r="I88" s="4">
        <v>86.6</v>
      </c>
      <c r="J88" s="4">
        <v>79.7</v>
      </c>
      <c r="K88" s="4">
        <v>84.1</v>
      </c>
      <c r="L88" s="4">
        <v>85.9</v>
      </c>
      <c r="M88" s="6">
        <f>SUM(表2[[#This Row],[英语]:[立法法]])</f>
        <v>722.90000000000009</v>
      </c>
      <c r="N88" s="6">
        <f>AVERAGE(表2[[#This Row],[英语]:[立法法]])</f>
        <v>80.322222222222237</v>
      </c>
      <c r="O88" s="9">
        <f>RANK(表2[[#This Row],[总分]],表2[总分],0)</f>
        <v>85</v>
      </c>
    </row>
    <row r="89" spans="1:15" x14ac:dyDescent="0.15">
      <c r="A89" s="3" t="str">
        <f>LOOKUP(MID(B89,3,2),{"01","02","03","04"},{"法律一班","法律二班","法律三班","法律四班"})</f>
        <v>法律四班</v>
      </c>
      <c r="B89" s="2">
        <v>1204012</v>
      </c>
      <c r="C89" s="2" t="s">
        <v>72</v>
      </c>
      <c r="D89" s="4">
        <v>78.2</v>
      </c>
      <c r="E89" s="4">
        <v>75.099999999999994</v>
      </c>
      <c r="F89" s="4">
        <v>77.2</v>
      </c>
      <c r="G89" s="4">
        <v>80.099999999999994</v>
      </c>
      <c r="H89" s="4">
        <v>84.4</v>
      </c>
      <c r="I89" s="4">
        <v>81.8</v>
      </c>
      <c r="J89" s="4">
        <v>83.2</v>
      </c>
      <c r="K89" s="4">
        <v>84.5</v>
      </c>
      <c r="L89" s="4">
        <v>89.6</v>
      </c>
      <c r="M89" s="6">
        <f>SUM(表2[[#This Row],[英语]:[立法法]])</f>
        <v>734.1</v>
      </c>
      <c r="N89" s="6">
        <f>AVERAGE(表2[[#This Row],[英语]:[立法法]])</f>
        <v>81.566666666666663</v>
      </c>
      <c r="O89" s="9">
        <f>RANK(表2[[#This Row],[总分]],表2[总分],0)</f>
        <v>71</v>
      </c>
    </row>
    <row r="90" spans="1:15" x14ac:dyDescent="0.15">
      <c r="A90" s="3" t="str">
        <f>LOOKUP(MID(B90,3,2),{"01","02","03","04"},{"法律一班","法律二班","法律三班","法律四班"})</f>
        <v>法律四班</v>
      </c>
      <c r="B90" s="2">
        <v>1204013</v>
      </c>
      <c r="C90" s="2" t="s">
        <v>79</v>
      </c>
      <c r="D90" s="4">
        <v>84.1</v>
      </c>
      <c r="E90" s="4">
        <v>76</v>
      </c>
      <c r="F90" s="4">
        <v>76.5</v>
      </c>
      <c r="G90" s="4">
        <v>77.3</v>
      </c>
      <c r="H90" s="4">
        <v>79.400000000000006</v>
      </c>
      <c r="I90" s="4">
        <v>75</v>
      </c>
      <c r="J90" s="4">
        <v>79.7</v>
      </c>
      <c r="K90" s="4">
        <v>87.4</v>
      </c>
      <c r="L90" s="4">
        <v>90.1</v>
      </c>
      <c r="M90" s="6">
        <f>SUM(表2[[#This Row],[英语]:[立法法]])</f>
        <v>725.5</v>
      </c>
      <c r="N90" s="6">
        <f>AVERAGE(表2[[#This Row],[英语]:[立法法]])</f>
        <v>80.611111111111114</v>
      </c>
      <c r="O90" s="9">
        <f>RANK(表2[[#This Row],[总分]],表2[总分],0)</f>
        <v>81</v>
      </c>
    </row>
    <row r="91" spans="1:15" x14ac:dyDescent="0.15">
      <c r="A91" s="3" t="str">
        <f>LOOKUP(MID(B91,3,2),{"01","02","03","04"},{"法律一班","法律二班","法律三班","法律四班"})</f>
        <v>法律四班</v>
      </c>
      <c r="B91" s="2">
        <v>1204014</v>
      </c>
      <c r="C91" s="2" t="s">
        <v>67</v>
      </c>
      <c r="D91" s="4">
        <v>89</v>
      </c>
      <c r="E91" s="4">
        <v>85.5</v>
      </c>
      <c r="F91" s="4">
        <v>68.599999999999994</v>
      </c>
      <c r="G91" s="4">
        <v>75.2</v>
      </c>
      <c r="H91" s="4">
        <v>80.7</v>
      </c>
      <c r="I91" s="4">
        <v>84.5</v>
      </c>
      <c r="J91" s="4">
        <v>79</v>
      </c>
      <c r="K91" s="4">
        <v>86</v>
      </c>
      <c r="L91" s="4">
        <v>86.9</v>
      </c>
      <c r="M91" s="6">
        <f>SUM(表2[[#This Row],[英语]:[立法法]])</f>
        <v>735.4</v>
      </c>
      <c r="N91" s="6">
        <f>AVERAGE(表2[[#This Row],[英语]:[立法法]])</f>
        <v>81.711111111111109</v>
      </c>
      <c r="O91" s="9">
        <f>RANK(表2[[#This Row],[总分]],表2[总分],0)</f>
        <v>68</v>
      </c>
    </row>
    <row r="92" spans="1:15" x14ac:dyDescent="0.15">
      <c r="A92" s="3" t="str">
        <f>LOOKUP(MID(B92,3,2),{"01","02","03","04"},{"法律一班","法律二班","法律三班","法律四班"})</f>
        <v>法律四班</v>
      </c>
      <c r="B92" s="2">
        <v>1204015</v>
      </c>
      <c r="C92" s="2" t="s">
        <v>20</v>
      </c>
      <c r="D92" s="4">
        <v>83.8</v>
      </c>
      <c r="E92" s="4">
        <v>94.2</v>
      </c>
      <c r="F92" s="4">
        <v>78.599999999999994</v>
      </c>
      <c r="G92" s="4">
        <v>82.9</v>
      </c>
      <c r="H92" s="4">
        <v>81.5</v>
      </c>
      <c r="I92" s="4">
        <v>94.3</v>
      </c>
      <c r="J92" s="4">
        <v>87.4</v>
      </c>
      <c r="K92" s="4">
        <v>89</v>
      </c>
      <c r="L92" s="4">
        <v>89.4</v>
      </c>
      <c r="M92" s="6">
        <f>SUM(表2[[#This Row],[英语]:[立法法]])</f>
        <v>781.09999999999991</v>
      </c>
      <c r="N92" s="6">
        <f>AVERAGE(表2[[#This Row],[英语]:[立法法]])</f>
        <v>86.788888888888877</v>
      </c>
      <c r="O92" s="9">
        <f>RANK(表2[[#This Row],[总分]],表2[总分],0)</f>
        <v>13</v>
      </c>
    </row>
    <row r="93" spans="1:15" x14ac:dyDescent="0.15">
      <c r="A93" s="3" t="str">
        <f>LOOKUP(MID(B93,3,2),{"01","02","03","04"},{"法律一班","法律二班","法律三班","法律四班"})</f>
        <v>法律四班</v>
      </c>
      <c r="B93" s="2">
        <v>1204016</v>
      </c>
      <c r="C93" s="2" t="s">
        <v>70</v>
      </c>
      <c r="D93" s="4">
        <v>86.6</v>
      </c>
      <c r="E93" s="4">
        <v>84</v>
      </c>
      <c r="F93" s="4">
        <v>66.5</v>
      </c>
      <c r="G93" s="4">
        <v>77.3</v>
      </c>
      <c r="H93" s="4">
        <v>82.3</v>
      </c>
      <c r="I93" s="4">
        <v>84.5</v>
      </c>
      <c r="J93" s="4">
        <v>80.400000000000006</v>
      </c>
      <c r="K93" s="4">
        <v>86</v>
      </c>
      <c r="L93" s="4">
        <v>88.4</v>
      </c>
      <c r="M93" s="6">
        <f>SUM(表2[[#This Row],[英语]:[立法法]])</f>
        <v>736</v>
      </c>
      <c r="N93" s="6">
        <f>AVERAGE(表2[[#This Row],[英语]:[立法法]])</f>
        <v>81.777777777777771</v>
      </c>
      <c r="O93" s="9">
        <f>RANK(表2[[#This Row],[总分]],表2[总分],0)</f>
        <v>67</v>
      </c>
    </row>
    <row r="94" spans="1:15" x14ac:dyDescent="0.15">
      <c r="A94" s="3" t="str">
        <f>LOOKUP(MID(B94,3,2),{"01","02","03","04"},{"法律一班","法律二班","法律三班","法律四班"})</f>
        <v>法律四班</v>
      </c>
      <c r="B94" s="2">
        <v>1204017</v>
      </c>
      <c r="C94" s="2" t="s">
        <v>55</v>
      </c>
      <c r="D94" s="4">
        <v>77.8</v>
      </c>
      <c r="E94" s="4">
        <v>84.4</v>
      </c>
      <c r="F94" s="4">
        <v>79.3</v>
      </c>
      <c r="G94" s="4">
        <v>78</v>
      </c>
      <c r="H94" s="4">
        <v>81.5</v>
      </c>
      <c r="I94" s="4">
        <v>85.9</v>
      </c>
      <c r="J94" s="4">
        <v>82.5</v>
      </c>
      <c r="K94" s="4">
        <v>90.8</v>
      </c>
      <c r="L94" s="4">
        <v>90.3</v>
      </c>
      <c r="M94" s="6">
        <f>SUM(表2[[#This Row],[英语]:[立法法]])</f>
        <v>750.49999999999989</v>
      </c>
      <c r="N94" s="6">
        <f>AVERAGE(表2[[#This Row],[英语]:[立法法]])</f>
        <v>83.388888888888872</v>
      </c>
      <c r="O94" s="9">
        <f>RANK(表2[[#This Row],[总分]],表2[总分],0)</f>
        <v>45</v>
      </c>
    </row>
    <row r="95" spans="1:15" x14ac:dyDescent="0.15">
      <c r="A95" s="3" t="str">
        <f>LOOKUP(MID(B95,3,2),{"01","02","03","04"},{"法律一班","法律二班","法律三班","法律四班"})</f>
        <v>法律四班</v>
      </c>
      <c r="B95" s="2">
        <v>1204018</v>
      </c>
      <c r="C95" s="2" t="s">
        <v>59</v>
      </c>
      <c r="D95" s="4">
        <v>86.9</v>
      </c>
      <c r="E95" s="4">
        <v>87.1</v>
      </c>
      <c r="F95" s="4">
        <v>66.5</v>
      </c>
      <c r="G95" s="4">
        <v>76.5</v>
      </c>
      <c r="H95" s="4">
        <v>80.7</v>
      </c>
      <c r="I95" s="4">
        <v>84.5</v>
      </c>
      <c r="J95" s="4">
        <v>79</v>
      </c>
      <c r="K95" s="4">
        <v>86.7</v>
      </c>
      <c r="L95" s="4">
        <v>87.1</v>
      </c>
      <c r="M95" s="6">
        <f>SUM(表2[[#This Row],[英语]:[立法法]])</f>
        <v>735.00000000000011</v>
      </c>
      <c r="N95" s="6">
        <f>AVERAGE(表2[[#This Row],[英语]:[立法法]])</f>
        <v>81.666666666666686</v>
      </c>
      <c r="O95" s="9">
        <f>RANK(表2[[#This Row],[总分]],表2[总分],0)</f>
        <v>69</v>
      </c>
    </row>
    <row r="96" spans="1:15" x14ac:dyDescent="0.15">
      <c r="A96" s="3" t="str">
        <f>LOOKUP(MID(B96,3,2),{"01","02","03","04"},{"法律一班","法律二班","法律三班","法律四班"})</f>
        <v>法律四班</v>
      </c>
      <c r="B96" s="2">
        <v>1204019</v>
      </c>
      <c r="C96" s="2" t="s">
        <v>77</v>
      </c>
      <c r="D96" s="4">
        <v>81.400000000000006</v>
      </c>
      <c r="E96" s="4">
        <v>83</v>
      </c>
      <c r="F96" s="4">
        <v>84.2</v>
      </c>
      <c r="G96" s="4">
        <v>83.6</v>
      </c>
      <c r="H96" s="4">
        <v>72.8</v>
      </c>
      <c r="I96" s="4">
        <v>77.599999999999994</v>
      </c>
      <c r="J96" s="4">
        <v>79</v>
      </c>
      <c r="K96" s="4">
        <v>88.8</v>
      </c>
      <c r="L96" s="4">
        <v>88.4</v>
      </c>
      <c r="M96" s="6">
        <f>SUM(表2[[#This Row],[英语]:[立法法]])</f>
        <v>738.8</v>
      </c>
      <c r="N96" s="6">
        <f>AVERAGE(表2[[#This Row],[英语]:[立法法]])</f>
        <v>82.088888888888889</v>
      </c>
      <c r="O96" s="9">
        <f>RANK(表2[[#This Row],[总分]],表2[总分],0)</f>
        <v>66</v>
      </c>
    </row>
    <row r="97" spans="1:15" x14ac:dyDescent="0.15">
      <c r="A97" s="3" t="str">
        <f>LOOKUP(MID(B97,3,2),{"01","02","03","04"},{"法律一班","法律二班","法律三班","法律四班"})</f>
        <v>法律四班</v>
      </c>
      <c r="B97" s="2">
        <v>1204020</v>
      </c>
      <c r="C97" s="2" t="s">
        <v>82</v>
      </c>
      <c r="D97" s="4">
        <v>84.2</v>
      </c>
      <c r="E97" s="4">
        <v>87.5</v>
      </c>
      <c r="F97" s="4">
        <v>84.2</v>
      </c>
      <c r="G97" s="4">
        <v>78.7</v>
      </c>
      <c r="H97" s="4">
        <v>71.400000000000006</v>
      </c>
      <c r="I97" s="4">
        <v>75.400000000000006</v>
      </c>
      <c r="J97" s="4">
        <v>76.900000000000006</v>
      </c>
      <c r="K97" s="4">
        <v>86</v>
      </c>
      <c r="L97" s="4">
        <v>89.3</v>
      </c>
      <c r="M97" s="6">
        <f>SUM(表2[[#This Row],[英语]:[立法法]])</f>
        <v>733.59999999999991</v>
      </c>
      <c r="N97" s="6">
        <f>AVERAGE(表2[[#This Row],[英语]:[立法法]])</f>
        <v>81.511111111111106</v>
      </c>
      <c r="O97" s="9">
        <f>RANK(表2[[#This Row],[总分]],表2[总分],0)</f>
        <v>72</v>
      </c>
    </row>
    <row r="98" spans="1:15" x14ac:dyDescent="0.15">
      <c r="A98" s="3" t="str">
        <f>LOOKUP(MID(B98,3,2),{"01","02","03","04"},{"法律一班","法律二班","法律三班","法律四班"})</f>
        <v>法律四班</v>
      </c>
      <c r="B98" s="2">
        <v>1204021</v>
      </c>
      <c r="C98" s="2" t="s">
        <v>62</v>
      </c>
      <c r="D98" s="4">
        <v>84.9</v>
      </c>
      <c r="E98" s="4">
        <v>87.1</v>
      </c>
      <c r="F98" s="4">
        <v>76.3</v>
      </c>
      <c r="G98" s="4">
        <v>85.1</v>
      </c>
      <c r="H98" s="4">
        <v>72.099999999999994</v>
      </c>
      <c r="I98" s="4">
        <v>83.2</v>
      </c>
      <c r="J98" s="4">
        <v>83.2</v>
      </c>
      <c r="K98" s="4">
        <v>90.2</v>
      </c>
      <c r="L98" s="4">
        <v>90.1</v>
      </c>
      <c r="M98" s="6">
        <f>SUM(表2[[#This Row],[英语]:[立法法]])</f>
        <v>752.2</v>
      </c>
      <c r="N98" s="6">
        <f>AVERAGE(表2[[#This Row],[英语]:[立法法]])</f>
        <v>83.577777777777783</v>
      </c>
      <c r="O98" s="9">
        <f>RANK(表2[[#This Row],[总分]],表2[总分],0)</f>
        <v>43</v>
      </c>
    </row>
    <row r="99" spans="1:15" x14ac:dyDescent="0.15">
      <c r="A99" s="3" t="str">
        <f>LOOKUP(MID(B99,3,2),{"01","02","03","04"},{"法律一班","法律二班","法律三班","法律四班"})</f>
        <v>法律四班</v>
      </c>
      <c r="B99" s="2">
        <v>1204022</v>
      </c>
      <c r="C99" s="2" t="s">
        <v>107</v>
      </c>
      <c r="D99" s="4">
        <v>74.3</v>
      </c>
      <c r="E99" s="4">
        <v>84.4</v>
      </c>
      <c r="F99" s="4">
        <v>82.8</v>
      </c>
      <c r="G99" s="4">
        <v>78.7</v>
      </c>
      <c r="H99" s="4">
        <v>80.7</v>
      </c>
      <c r="I99" s="4">
        <v>75.2</v>
      </c>
      <c r="J99" s="4">
        <v>58</v>
      </c>
      <c r="K99" s="4">
        <v>87.4</v>
      </c>
      <c r="L99" s="4">
        <v>91.7</v>
      </c>
      <c r="M99" s="6">
        <f>SUM(表2[[#This Row],[英语]:[立法法]])</f>
        <v>713.19999999999993</v>
      </c>
      <c r="N99" s="6">
        <f>AVERAGE(表2[[#This Row],[英语]:[立法法]])</f>
        <v>79.24444444444444</v>
      </c>
      <c r="O99" s="9">
        <f>RANK(表2[[#This Row],[总分]],表2[总分],0)</f>
        <v>94</v>
      </c>
    </row>
    <row r="100" spans="1:15" x14ac:dyDescent="0.15">
      <c r="A100" s="3" t="str">
        <f>LOOKUP(MID(B100,3,2),{"01","02","03","04"},{"法律一班","法律二班","法律三班","法律四班"})</f>
        <v>法律四班</v>
      </c>
      <c r="B100" s="2">
        <v>1204023</v>
      </c>
      <c r="C100" s="2" t="s">
        <v>97</v>
      </c>
      <c r="D100" s="4">
        <v>80.400000000000006</v>
      </c>
      <c r="E100" s="4">
        <v>90.9</v>
      </c>
      <c r="F100" s="4">
        <v>69.3</v>
      </c>
      <c r="G100" s="4">
        <v>72.400000000000006</v>
      </c>
      <c r="H100" s="4">
        <v>81.400000000000006</v>
      </c>
      <c r="I100" s="4">
        <v>75</v>
      </c>
      <c r="J100" s="4">
        <v>78.3</v>
      </c>
      <c r="K100" s="4">
        <v>85.6</v>
      </c>
      <c r="L100" s="4">
        <v>87.7</v>
      </c>
      <c r="M100" s="6">
        <f>SUM(表2[[#This Row],[英语]:[立法法]])</f>
        <v>721</v>
      </c>
      <c r="N100" s="6">
        <f>AVERAGE(表2[[#This Row],[英语]:[立法法]])</f>
        <v>80.111111111111114</v>
      </c>
      <c r="O100" s="9">
        <f>RANK(表2[[#This Row],[总分]],表2[总分],0)</f>
        <v>87</v>
      </c>
    </row>
    <row r="101" spans="1:15" x14ac:dyDescent="0.15">
      <c r="A101" s="3" t="str">
        <f>LOOKUP(MID(B101,3,2),{"01","02","03","04"},{"法律一班","法律二班","法律三班","法律四班"})</f>
        <v>法律四班</v>
      </c>
      <c r="B101" s="2">
        <v>1204024</v>
      </c>
      <c r="C101" s="2" t="s">
        <v>60</v>
      </c>
      <c r="D101" s="4">
        <v>83.8</v>
      </c>
      <c r="E101" s="4">
        <v>87.5</v>
      </c>
      <c r="F101" s="4">
        <v>72.099999999999994</v>
      </c>
      <c r="G101" s="4">
        <v>78.8</v>
      </c>
      <c r="H101" s="4">
        <v>77.7</v>
      </c>
      <c r="I101" s="4">
        <v>85.2</v>
      </c>
      <c r="J101" s="4">
        <v>82.5</v>
      </c>
      <c r="K101" s="4">
        <v>84.8</v>
      </c>
      <c r="L101" s="4">
        <v>91.7</v>
      </c>
      <c r="M101" s="6">
        <f>SUM(表2[[#This Row],[英语]:[立法法]])</f>
        <v>744.09999999999991</v>
      </c>
      <c r="N101" s="6">
        <f>AVERAGE(表2[[#This Row],[英语]:[立法法]])</f>
        <v>82.677777777777763</v>
      </c>
      <c r="O101" s="9">
        <f>RANK(表2[[#This Row],[总分]],表2[总分],0)</f>
        <v>56</v>
      </c>
    </row>
    <row r="102" spans="1:15" x14ac:dyDescent="0.15">
      <c r="A102" s="3" t="str">
        <f>LOOKUP(MID(B102,3,2),{"01","02","03","04"},{"法律一班","法律二班","法律三班","法律四班"})</f>
        <v>法律四班</v>
      </c>
      <c r="B102" s="2">
        <v>1204025</v>
      </c>
      <c r="C102" s="2" t="s">
        <v>30</v>
      </c>
      <c r="D102" s="4">
        <v>89.3</v>
      </c>
      <c r="E102" s="4">
        <v>77.400000000000006</v>
      </c>
      <c r="F102" s="4">
        <v>73.5</v>
      </c>
      <c r="G102" s="4">
        <v>75.900000000000006</v>
      </c>
      <c r="H102" s="4">
        <v>94.4</v>
      </c>
      <c r="I102" s="4">
        <v>88</v>
      </c>
      <c r="J102" s="4">
        <v>83.2</v>
      </c>
      <c r="K102" s="4">
        <v>88.8</v>
      </c>
      <c r="L102" s="4">
        <v>86.3</v>
      </c>
      <c r="M102" s="6">
        <f>SUM(表2[[#This Row],[英语]:[立法法]])</f>
        <v>756.8</v>
      </c>
      <c r="N102" s="6">
        <f>AVERAGE(表2[[#This Row],[英语]:[立法法]])</f>
        <v>84.088888888888889</v>
      </c>
      <c r="O102" s="9">
        <f>RANK(表2[[#This Row],[总分]],表2[总分],0)</f>
        <v>37</v>
      </c>
    </row>
  </sheetData>
  <sheetProtection selectLockedCells="1" selectUnlockedCells="1"/>
  <mergeCells count="1">
    <mergeCell ref="A1:O1"/>
  </mergeCells>
  <phoneticPr fontId="1" type="noConversion"/>
  <conditionalFormatting sqref="D3:L102">
    <cfRule type="cellIs" dxfId="17" priority="1" operator="lessThan">
      <formula>60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班级平均分</vt:lpstr>
      <vt:lpstr>2012级法律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张惠民</dc:creator>
  <cp:lastModifiedBy>nieyuzhen</cp:lastModifiedBy>
  <dcterms:created xsi:type="dcterms:W3CDTF">2013-09-24T00:14:24Z</dcterms:created>
  <dcterms:modified xsi:type="dcterms:W3CDTF">2015-04-18T02:03:46Z</dcterms:modified>
</cp:coreProperties>
</file>