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85" windowWidth="19395" windowHeight="7455" activeTab="12"/>
  </bookViews>
  <sheets>
    <sheet name="年终奖金" sheetId="14" r:id="rId1"/>
    <sheet name="12月工资表" sheetId="1" r:id="rId2"/>
    <sheet name="2月工资表" sheetId="4" state="hidden" r:id="rId3"/>
    <sheet name="3月工资表" sheetId="5" state="hidden" r:id="rId4"/>
    <sheet name="4月工资表" sheetId="6" state="hidden" r:id="rId5"/>
    <sheet name="5月工资表" sheetId="7" state="hidden" r:id="rId6"/>
    <sheet name="6月工资表" sheetId="8" state="hidden" r:id="rId7"/>
    <sheet name="7月工资表" sheetId="9" state="hidden" r:id="rId8"/>
    <sheet name="8月工资表" sheetId="10" state="hidden" r:id="rId9"/>
    <sheet name="9月工资表" sheetId="11" state="hidden" r:id="rId10"/>
    <sheet name="10月工资表" sheetId="12" state="hidden" r:id="rId11"/>
    <sheet name="11月工资表" sheetId="13" state="hidden" r:id="rId12"/>
    <sheet name="个人所得税税率" sheetId="17" r:id="rId13"/>
    <sheet name="工资条" sheetId="19" r:id="rId14"/>
    <sheet name="工资条样例" sheetId="18" r:id="rId15"/>
  </sheets>
  <calcPr calcId="145621"/>
</workbook>
</file>

<file path=xl/calcChain.xml><?xml version="1.0" encoding="utf-8"?>
<calcChain xmlns="http://schemas.openxmlformats.org/spreadsheetml/2006/main">
  <c r="B5" i="1" l="1"/>
  <c r="C5" i="1"/>
  <c r="D5" i="1"/>
  <c r="H5" i="1" s="1"/>
  <c r="B6" i="1"/>
  <c r="C6" i="1"/>
  <c r="D6" i="1"/>
  <c r="H6" i="1" s="1"/>
  <c r="B7" i="1"/>
  <c r="C7" i="1"/>
  <c r="D7" i="1"/>
  <c r="H7" i="1" s="1"/>
  <c r="B8" i="1"/>
  <c r="C8" i="1"/>
  <c r="D8" i="1"/>
  <c r="H8" i="1" s="1"/>
  <c r="B9" i="1"/>
  <c r="C9" i="1"/>
  <c r="D9" i="1"/>
  <c r="H9" i="1" s="1"/>
  <c r="B10" i="1"/>
  <c r="C10" i="1"/>
  <c r="D10" i="1"/>
  <c r="H10" i="1" s="1"/>
  <c r="B11" i="1"/>
  <c r="C11" i="1"/>
  <c r="D11" i="1"/>
  <c r="H11" i="1" s="1"/>
  <c r="B12" i="1"/>
  <c r="C12" i="1"/>
  <c r="D12" i="1"/>
  <c r="H12" i="1" s="1"/>
  <c r="B13" i="1"/>
  <c r="C13" i="1"/>
  <c r="D13" i="1"/>
  <c r="H13" i="1" s="1"/>
  <c r="B14" i="1"/>
  <c r="C14" i="1"/>
  <c r="D14" i="1"/>
  <c r="H14" i="1" s="1"/>
  <c r="B15" i="1"/>
  <c r="C15" i="1"/>
  <c r="D15" i="1"/>
  <c r="H15" i="1" s="1"/>
  <c r="B16" i="1"/>
  <c r="C16" i="1"/>
  <c r="D16" i="1"/>
  <c r="H16" i="1" s="1"/>
  <c r="B17" i="1"/>
  <c r="C17" i="1"/>
  <c r="D17" i="1"/>
  <c r="H17" i="1" s="1"/>
  <c r="B18" i="1"/>
  <c r="C18" i="1"/>
  <c r="D18" i="1"/>
  <c r="H18" i="1" s="1"/>
  <c r="B19" i="1"/>
  <c r="C19" i="1"/>
  <c r="D19" i="1"/>
  <c r="H19" i="1" s="1"/>
  <c r="B20" i="1"/>
  <c r="C20" i="1"/>
  <c r="D20" i="1"/>
  <c r="H20" i="1" s="1"/>
  <c r="B21" i="1"/>
  <c r="C21" i="1"/>
  <c r="D21" i="1"/>
  <c r="H21" i="1" s="1"/>
  <c r="B22" i="1"/>
  <c r="C22" i="1"/>
  <c r="D22" i="1"/>
  <c r="H22" i="1" s="1"/>
  <c r="B23" i="1"/>
  <c r="C23" i="1"/>
  <c r="D23" i="1"/>
  <c r="H23" i="1" s="1"/>
  <c r="B24" i="1"/>
  <c r="C24" i="1"/>
  <c r="D24" i="1"/>
  <c r="H24" i="1" s="1"/>
  <c r="B25" i="1"/>
  <c r="C25" i="1"/>
  <c r="D25" i="1"/>
  <c r="H25" i="1" s="1"/>
  <c r="B26" i="1"/>
  <c r="C26" i="1"/>
  <c r="D26" i="1"/>
  <c r="H26" i="1" s="1"/>
  <c r="B27" i="1"/>
  <c r="C27" i="1"/>
  <c r="D27" i="1"/>
  <c r="H27" i="1" s="1"/>
  <c r="B28" i="1"/>
  <c r="C28" i="1"/>
  <c r="D28" i="1"/>
  <c r="H28" i="1" s="1"/>
  <c r="B29" i="1"/>
  <c r="C29" i="1"/>
  <c r="D29" i="1"/>
  <c r="H29" i="1" s="1"/>
  <c r="B30" i="1"/>
  <c r="C30" i="1"/>
  <c r="D30" i="1"/>
  <c r="H30" i="1" s="1"/>
  <c r="B31" i="1"/>
  <c r="C31" i="1"/>
  <c r="D31" i="1"/>
  <c r="H31" i="1" s="1"/>
  <c r="B32" i="1"/>
  <c r="C32" i="1"/>
  <c r="D32" i="1"/>
  <c r="H32" i="1" s="1"/>
  <c r="B33" i="1"/>
  <c r="C33" i="1"/>
  <c r="D33" i="1"/>
  <c r="H33" i="1" s="1"/>
  <c r="B34" i="1"/>
  <c r="C34" i="1"/>
  <c r="D34" i="1"/>
  <c r="H34" i="1" s="1"/>
  <c r="B35" i="1"/>
  <c r="C35" i="1"/>
  <c r="D35" i="1"/>
  <c r="H35" i="1" s="1"/>
  <c r="B36" i="1"/>
  <c r="C36" i="1"/>
  <c r="D36" i="1"/>
  <c r="H36" i="1" s="1"/>
  <c r="B37" i="1"/>
  <c r="C37" i="1"/>
  <c r="D37" i="1"/>
  <c r="H37" i="1" s="1"/>
  <c r="B38" i="1"/>
  <c r="C38" i="1"/>
  <c r="D38" i="1"/>
  <c r="H38" i="1" s="1"/>
  <c r="B39" i="1"/>
  <c r="C39" i="1"/>
  <c r="D39" i="1"/>
  <c r="J39" i="1" s="1"/>
  <c r="K39" i="1" s="1"/>
  <c r="B40" i="1"/>
  <c r="C40" i="1"/>
  <c r="D40" i="1"/>
  <c r="H40" i="1" s="1"/>
  <c r="B41" i="1"/>
  <c r="C41" i="1"/>
  <c r="D41" i="1"/>
  <c r="J41" i="1" s="1"/>
  <c r="K41" i="1" s="1"/>
  <c r="B42" i="1"/>
  <c r="C42" i="1"/>
  <c r="D42" i="1"/>
  <c r="J42" i="1" s="1"/>
  <c r="K42" i="1" s="1"/>
  <c r="B43" i="1"/>
  <c r="C43" i="1"/>
  <c r="D43" i="1"/>
  <c r="H43" i="1" s="1"/>
  <c r="B44" i="1"/>
  <c r="C44" i="1"/>
  <c r="D44" i="1"/>
  <c r="J44" i="1" s="1"/>
  <c r="B45" i="1"/>
  <c r="C45" i="1"/>
  <c r="D45" i="1"/>
  <c r="H45" i="1" s="1"/>
  <c r="B46" i="1"/>
  <c r="C46" i="1"/>
  <c r="D46" i="1"/>
  <c r="J46" i="1" s="1"/>
  <c r="B47" i="1"/>
  <c r="C47" i="1"/>
  <c r="D47" i="1"/>
  <c r="H47" i="1" s="1"/>
  <c r="B48" i="1"/>
  <c r="C48" i="1"/>
  <c r="D48" i="1"/>
  <c r="J48" i="1" s="1"/>
  <c r="B49" i="1"/>
  <c r="C49" i="1"/>
  <c r="D49" i="1"/>
  <c r="J49" i="1" s="1"/>
  <c r="K49" i="1" s="1"/>
  <c r="B50" i="1"/>
  <c r="C50" i="1"/>
  <c r="D50" i="1"/>
  <c r="J50" i="1" s="1"/>
  <c r="K50" i="1" s="1"/>
  <c r="B51" i="1"/>
  <c r="C51" i="1"/>
  <c r="D51" i="1"/>
  <c r="H51" i="1" s="1"/>
  <c r="B52" i="1"/>
  <c r="C52" i="1"/>
  <c r="D52" i="1"/>
  <c r="H52" i="1" s="1"/>
  <c r="B53" i="1"/>
  <c r="C53" i="1"/>
  <c r="D53" i="1"/>
  <c r="H53" i="1" s="1"/>
  <c r="B54" i="1"/>
  <c r="C54" i="1"/>
  <c r="D54" i="1"/>
  <c r="J54" i="1" s="1"/>
  <c r="K54" i="1" s="1"/>
  <c r="B55" i="1"/>
  <c r="C55" i="1"/>
  <c r="D55" i="1"/>
  <c r="J55" i="1" s="1"/>
  <c r="K55" i="1" s="1"/>
  <c r="B56" i="1"/>
  <c r="C56" i="1"/>
  <c r="D56" i="1"/>
  <c r="H56" i="1" s="1"/>
  <c r="B57" i="1"/>
  <c r="C57" i="1"/>
  <c r="D57" i="1"/>
  <c r="J57" i="1" s="1"/>
  <c r="K57" i="1" s="1"/>
  <c r="B58" i="1"/>
  <c r="C58" i="1"/>
  <c r="D58" i="1"/>
  <c r="J58" i="1" s="1"/>
  <c r="K58" i="1" s="1"/>
  <c r="B59" i="1"/>
  <c r="C59" i="1"/>
  <c r="D59" i="1"/>
  <c r="H59" i="1" s="1"/>
  <c r="B60" i="1"/>
  <c r="C60" i="1"/>
  <c r="D60" i="1"/>
  <c r="J60" i="1" s="1"/>
  <c r="B61" i="1"/>
  <c r="C61" i="1"/>
  <c r="D61" i="1"/>
  <c r="H61" i="1" s="1"/>
  <c r="B62" i="1"/>
  <c r="C62" i="1"/>
  <c r="D62" i="1"/>
  <c r="J62" i="1" s="1"/>
  <c r="B63" i="1"/>
  <c r="C63" i="1"/>
  <c r="D63" i="1"/>
  <c r="H63" i="1" s="1"/>
  <c r="B64" i="1"/>
  <c r="C64" i="1"/>
  <c r="D64" i="1"/>
  <c r="J64" i="1" s="1"/>
  <c r="B65" i="1"/>
  <c r="C65" i="1"/>
  <c r="D65" i="1"/>
  <c r="J65" i="1" s="1"/>
  <c r="K65" i="1" s="1"/>
  <c r="B66" i="1"/>
  <c r="C66" i="1"/>
  <c r="D66" i="1"/>
  <c r="J66" i="1" s="1"/>
  <c r="K66" i="1" s="1"/>
  <c r="B67" i="1"/>
  <c r="C67" i="1"/>
  <c r="D67" i="1"/>
  <c r="H67" i="1" s="1"/>
  <c r="B68" i="1"/>
  <c r="C68" i="1"/>
  <c r="D68" i="1"/>
  <c r="H68" i="1" s="1"/>
  <c r="B69" i="1"/>
  <c r="C69" i="1"/>
  <c r="D69" i="1"/>
  <c r="H69" i="1" s="1"/>
  <c r="B70" i="1"/>
  <c r="C70" i="1"/>
  <c r="D70" i="1"/>
  <c r="J70" i="1" s="1"/>
  <c r="K70" i="1" s="1"/>
  <c r="B71" i="1"/>
  <c r="C71" i="1"/>
  <c r="D71" i="1"/>
  <c r="J71" i="1" s="1"/>
  <c r="K71" i="1" s="1"/>
  <c r="D4" i="1"/>
  <c r="H4" i="1" s="1"/>
  <c r="C4" i="1"/>
  <c r="B4" i="1"/>
  <c r="A70" i="1"/>
  <c r="A71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4" i="1"/>
  <c r="K60" i="1" l="1"/>
  <c r="K48" i="1"/>
  <c r="K62" i="1"/>
  <c r="K46" i="1"/>
  <c r="K64" i="1"/>
  <c r="K44" i="1"/>
  <c r="J59" i="1"/>
  <c r="J53" i="1"/>
  <c r="K53" i="1" s="1"/>
  <c r="J67" i="1"/>
  <c r="J45" i="1"/>
  <c r="K45" i="1" s="1"/>
  <c r="H70" i="1"/>
  <c r="H54" i="1"/>
  <c r="J69" i="1"/>
  <c r="K69" i="1" s="1"/>
  <c r="J61" i="1"/>
  <c r="J47" i="1"/>
  <c r="K47" i="1" s="1"/>
  <c r="H62" i="1"/>
  <c r="H46" i="1"/>
  <c r="J63" i="1"/>
  <c r="H66" i="1"/>
  <c r="H50" i="1"/>
  <c r="H58" i="1"/>
  <c r="H42" i="1"/>
  <c r="J51" i="1"/>
  <c r="J43" i="1"/>
  <c r="J4" i="1"/>
  <c r="J56" i="1"/>
  <c r="J40" i="1"/>
  <c r="H65" i="1"/>
  <c r="H57" i="1"/>
  <c r="H49" i="1"/>
  <c r="H41" i="1"/>
  <c r="J68" i="1"/>
  <c r="J52" i="1"/>
  <c r="H64" i="1"/>
  <c r="H60" i="1"/>
  <c r="H48" i="1"/>
  <c r="H44" i="1"/>
  <c r="H71" i="1"/>
  <c r="H55" i="1"/>
  <c r="H39" i="1"/>
  <c r="J5" i="1"/>
  <c r="K5" i="1" s="1"/>
  <c r="J6" i="1"/>
  <c r="J7" i="1"/>
  <c r="J8" i="1"/>
  <c r="K8" i="1" s="1"/>
  <c r="J9" i="1"/>
  <c r="J10" i="1"/>
  <c r="J11" i="1"/>
  <c r="J12" i="1"/>
  <c r="K12" i="1" s="1"/>
  <c r="J13" i="1"/>
  <c r="J14" i="1"/>
  <c r="J15" i="1"/>
  <c r="J16" i="1"/>
  <c r="K16" i="1" s="1"/>
  <c r="J17" i="1"/>
  <c r="K17" i="1" s="1"/>
  <c r="J18" i="1"/>
  <c r="J19" i="1"/>
  <c r="J20" i="1"/>
  <c r="K20" i="1" s="1"/>
  <c r="J21" i="1"/>
  <c r="K21" i="1" s="1"/>
  <c r="J22" i="1"/>
  <c r="J23" i="1"/>
  <c r="J24" i="1"/>
  <c r="K24" i="1" s="1"/>
  <c r="J25" i="1"/>
  <c r="J26" i="1"/>
  <c r="J27" i="1"/>
  <c r="J28" i="1"/>
  <c r="K28" i="1" s="1"/>
  <c r="J29" i="1"/>
  <c r="J30" i="1"/>
  <c r="J31" i="1"/>
  <c r="J32" i="1"/>
  <c r="K32" i="1" s="1"/>
  <c r="J33" i="1"/>
  <c r="K33" i="1" s="1"/>
  <c r="J34" i="1"/>
  <c r="J35" i="1"/>
  <c r="J36" i="1"/>
  <c r="K36" i="1" s="1"/>
  <c r="J37" i="1"/>
  <c r="K37" i="1" s="1"/>
  <c r="J38" i="1"/>
  <c r="K35" i="1" l="1"/>
  <c r="K27" i="1"/>
  <c r="K23" i="1"/>
  <c r="K19" i="1"/>
  <c r="K11" i="1"/>
  <c r="K7" i="1"/>
  <c r="K43" i="1"/>
  <c r="K38" i="1"/>
  <c r="K34" i="1"/>
  <c r="K30" i="1"/>
  <c r="K26" i="1"/>
  <c r="K18" i="1"/>
  <c r="K14" i="1"/>
  <c r="K10" i="1"/>
  <c r="K6" i="1"/>
  <c r="K52" i="1"/>
  <c r="K29" i="1"/>
  <c r="K25" i="1"/>
  <c r="K13" i="1"/>
  <c r="K9" i="1"/>
  <c r="K68" i="1"/>
  <c r="K4" i="1"/>
  <c r="K63" i="1"/>
  <c r="K61" i="1"/>
  <c r="K40" i="1"/>
  <c r="K67" i="1"/>
  <c r="K31" i="1"/>
  <c r="K15" i="1"/>
  <c r="K56" i="1"/>
  <c r="K22" i="1"/>
  <c r="K51" i="1"/>
  <c r="K59" i="1"/>
</calcChain>
</file>

<file path=xl/sharedStrings.xml><?xml version="1.0" encoding="utf-8"?>
<sst xmlns="http://schemas.openxmlformats.org/spreadsheetml/2006/main" count="944" uniqueCount="182">
  <si>
    <t>东方公司2013年员工工资表</t>
    <phoneticPr fontId="1" type="noConversion"/>
  </si>
  <si>
    <t>员工编号</t>
    <phoneticPr fontId="1" type="noConversion"/>
  </si>
  <si>
    <t>姓名</t>
    <phoneticPr fontId="1" type="noConversion"/>
  </si>
  <si>
    <t>部门</t>
    <phoneticPr fontId="1" type="noConversion"/>
  </si>
  <si>
    <t>基本工资</t>
    <phoneticPr fontId="1" type="noConversion"/>
  </si>
  <si>
    <t>奖金</t>
    <phoneticPr fontId="1" type="noConversion"/>
  </si>
  <si>
    <t>扣除病事假</t>
    <phoneticPr fontId="1" type="noConversion"/>
  </si>
  <si>
    <t>扣除社保</t>
    <phoneticPr fontId="1" type="noConversion"/>
  </si>
  <si>
    <t>莫一丁</t>
  </si>
  <si>
    <t>郭晶晶</t>
  </si>
  <si>
    <t>侯大文</t>
  </si>
  <si>
    <t>宋子文</t>
  </si>
  <si>
    <t>王清华</t>
  </si>
  <si>
    <t>曾晓军</t>
  </si>
  <si>
    <t>齐小小</t>
  </si>
  <si>
    <t>孙小红</t>
  </si>
  <si>
    <t>陈家洛</t>
  </si>
  <si>
    <t>李小飞</t>
  </si>
  <si>
    <t>杜兰儿</t>
  </si>
  <si>
    <t>苏三强</t>
  </si>
  <si>
    <t>张乖乖</t>
  </si>
  <si>
    <t>李北大</t>
  </si>
  <si>
    <t>徐霞客</t>
  </si>
  <si>
    <t>曾令煊</t>
  </si>
  <si>
    <t>杜学江</t>
  </si>
  <si>
    <t>齐飞扬</t>
  </si>
  <si>
    <t>苏解放</t>
  </si>
  <si>
    <t>谢如康</t>
  </si>
  <si>
    <t>张桂花</t>
  </si>
  <si>
    <t>陈万地</t>
  </si>
  <si>
    <t>刘康锋</t>
  </si>
  <si>
    <t>刘鹏举</t>
  </si>
  <si>
    <t>孙玉敏</t>
  </si>
  <si>
    <t>包宏伟</t>
  </si>
  <si>
    <t>符合</t>
  </si>
  <si>
    <t>吉祥</t>
  </si>
  <si>
    <t>李娜娜</t>
  </si>
  <si>
    <t>倪冬声</t>
  </si>
  <si>
    <t>闫朝霞</t>
  </si>
  <si>
    <t>张国庆</t>
    <phoneticPr fontId="1" type="noConversion"/>
  </si>
  <si>
    <t>序号</t>
    <phoneticPr fontId="1" type="noConversion"/>
  </si>
  <si>
    <t>DF001</t>
    <phoneticPr fontId="1" type="noConversion"/>
  </si>
  <si>
    <t>DF002</t>
  </si>
  <si>
    <t>DF003</t>
  </si>
  <si>
    <t>DF004</t>
  </si>
  <si>
    <t>DF005</t>
  </si>
  <si>
    <t>DF006</t>
  </si>
  <si>
    <t>DF007</t>
  </si>
  <si>
    <t>DF008</t>
  </si>
  <si>
    <t>DF009</t>
  </si>
  <si>
    <t>DF010</t>
  </si>
  <si>
    <t>DF011</t>
  </si>
  <si>
    <t>DF012</t>
  </si>
  <si>
    <t>DF013</t>
  </si>
  <si>
    <t>DF014</t>
  </si>
  <si>
    <t>DF015</t>
  </si>
  <si>
    <t>DF016</t>
  </si>
  <si>
    <t>DF017</t>
  </si>
  <si>
    <t>DF018</t>
  </si>
  <si>
    <t>DF019</t>
  </si>
  <si>
    <t>DF020</t>
  </si>
  <si>
    <t>DF021</t>
  </si>
  <si>
    <t>DF022</t>
  </si>
  <si>
    <t>DF023</t>
  </si>
  <si>
    <t>DF024</t>
  </si>
  <si>
    <t>DF025</t>
  </si>
  <si>
    <t>DF026</t>
  </si>
  <si>
    <t>DF027</t>
  </si>
  <si>
    <t>DF028</t>
  </si>
  <si>
    <t>DF029</t>
  </si>
  <si>
    <t>DF030</t>
  </si>
  <si>
    <t>DF031</t>
  </si>
  <si>
    <t>DF032</t>
  </si>
  <si>
    <t>DF033</t>
  </si>
  <si>
    <t>DF034</t>
  </si>
  <si>
    <t>DF035</t>
  </si>
  <si>
    <t>补贴</t>
    <phoneticPr fontId="1" type="noConversion"/>
  </si>
  <si>
    <t>应付工资总额</t>
    <phoneticPr fontId="1" type="noConversion"/>
  </si>
  <si>
    <t>应税所得额</t>
    <phoneticPr fontId="1" type="noConversion"/>
  </si>
  <si>
    <t>应交个人所得税</t>
    <phoneticPr fontId="1" type="noConversion"/>
  </si>
  <si>
    <t>实发工资</t>
    <phoneticPr fontId="1" type="noConversion"/>
  </si>
  <si>
    <t>不超过1500元的　</t>
  </si>
  <si>
    <t>超过1500元至4500元的部分　</t>
  </si>
  <si>
    <t>超过4500元至9000元的部分　</t>
  </si>
  <si>
    <t>超过9000元至35000元的部分　</t>
  </si>
  <si>
    <t>超过35000元至55000元的部分　</t>
  </si>
  <si>
    <t>超过55000元至80000元的部分　</t>
  </si>
  <si>
    <t>超过80000元的部分　</t>
  </si>
  <si>
    <t>级数</t>
    <phoneticPr fontId="6" type="noConversion"/>
  </si>
  <si>
    <t>税率%</t>
    <phoneticPr fontId="6" type="noConversion"/>
  </si>
  <si>
    <t>个人所得税费用减除标准</t>
    <phoneticPr fontId="6" type="noConversion"/>
  </si>
  <si>
    <t>TPY002</t>
  </si>
  <si>
    <t>TPY003</t>
  </si>
  <si>
    <t>TPY005</t>
  </si>
  <si>
    <t>TPY006</t>
  </si>
  <si>
    <t>TPY008</t>
  </si>
  <si>
    <t>TPY010</t>
  </si>
  <si>
    <t>TPY011</t>
  </si>
  <si>
    <t>TPY012</t>
  </si>
  <si>
    <t>TPY014</t>
  </si>
  <si>
    <t>TPY015</t>
  </si>
  <si>
    <t>TPY017</t>
  </si>
  <si>
    <t>TPY019</t>
  </si>
  <si>
    <t>TPY020</t>
  </si>
  <si>
    <t>TPY021</t>
  </si>
  <si>
    <t>TPY022</t>
  </si>
  <si>
    <t>TPY024</t>
  </si>
  <si>
    <t>TPY025</t>
  </si>
  <si>
    <t>TPY026</t>
  </si>
  <si>
    <t>TPY028</t>
  </si>
  <si>
    <t>TPY029</t>
  </si>
  <si>
    <t>TPY031</t>
  </si>
  <si>
    <t>TPY032</t>
  </si>
  <si>
    <t>TPY033</t>
  </si>
  <si>
    <t>TPY034</t>
  </si>
  <si>
    <t>TPY035</t>
  </si>
  <si>
    <t>TPY036</t>
  </si>
  <si>
    <t>TPY037</t>
  </si>
  <si>
    <t>TPY038</t>
  </si>
  <si>
    <t>TPY039</t>
  </si>
  <si>
    <t>TPY040</t>
  </si>
  <si>
    <t>TPY041</t>
  </si>
  <si>
    <t>TPY049</t>
  </si>
  <si>
    <t>TPY050</t>
  </si>
  <si>
    <t>TPY051</t>
  </si>
  <si>
    <t>TPY052</t>
  </si>
  <si>
    <t>TPY053</t>
  </si>
  <si>
    <t>TPY054</t>
  </si>
  <si>
    <t>TPY055</t>
  </si>
  <si>
    <t>TPY056</t>
  </si>
  <si>
    <t>TPY057</t>
  </si>
  <si>
    <t>TPY058</t>
  </si>
  <si>
    <t>TPY059</t>
  </si>
  <si>
    <t>TPY061</t>
  </si>
  <si>
    <t>TPY062</t>
  </si>
  <si>
    <t>TPY064</t>
  </si>
  <si>
    <t>TPY065</t>
  </si>
  <si>
    <t>TPY066</t>
  </si>
  <si>
    <t>TPY067</t>
  </si>
  <si>
    <t>TPY068</t>
  </si>
  <si>
    <t>TPY069</t>
  </si>
  <si>
    <t>TPY070</t>
  </si>
  <si>
    <t>TPY072</t>
  </si>
  <si>
    <t>TPY073</t>
  </si>
  <si>
    <t>TPY074</t>
  </si>
  <si>
    <t>TPY075</t>
  </si>
  <si>
    <t>TPY085</t>
  </si>
  <si>
    <t>TPY086</t>
  </si>
  <si>
    <t>TPY087</t>
  </si>
  <si>
    <t>TPY092</t>
  </si>
  <si>
    <t>TPY093</t>
  </si>
  <si>
    <t>TPY094</t>
  </si>
  <si>
    <t>TPY095</t>
  </si>
  <si>
    <t>TPY096</t>
  </si>
  <si>
    <t>TPY097</t>
  </si>
  <si>
    <t>TPY098</t>
  </si>
  <si>
    <t>TPY099</t>
  </si>
  <si>
    <t>TPY101</t>
  </si>
  <si>
    <t>实发奖金</t>
    <phoneticPr fontId="1" type="noConversion"/>
  </si>
  <si>
    <t>月应税所得额</t>
    <phoneticPr fontId="1" type="noConversion"/>
  </si>
  <si>
    <t>月应税所得额</t>
    <phoneticPr fontId="6" type="noConversion"/>
  </si>
  <si>
    <t>应交个税</t>
    <phoneticPr fontId="1" type="noConversion"/>
  </si>
  <si>
    <t>速算扣除数</t>
    <phoneticPr fontId="6" type="noConversion"/>
  </si>
  <si>
    <t>应发奖金</t>
    <phoneticPr fontId="1" type="noConversion"/>
  </si>
  <si>
    <t>个人所得税税率表
（含税级距，工资、薪金所得适用）</t>
    <phoneticPr fontId="6" type="noConversion"/>
  </si>
  <si>
    <t>月基本工资</t>
    <phoneticPr fontId="1" type="noConversion"/>
  </si>
  <si>
    <t>TPY001</t>
  </si>
  <si>
    <t>太平洋公司2014年12月份员工工资表</t>
    <phoneticPr fontId="1" type="noConversion"/>
  </si>
  <si>
    <t>太平洋公司2014年度年终奖金计算表</t>
    <phoneticPr fontId="1" type="noConversion"/>
  </si>
  <si>
    <t>员工编号</t>
    <phoneticPr fontId="1" type="noConversion"/>
  </si>
  <si>
    <t>姓名</t>
    <phoneticPr fontId="1" type="noConversion"/>
  </si>
  <si>
    <t>部门</t>
    <phoneticPr fontId="1" type="noConversion"/>
  </si>
  <si>
    <t>基本工资</t>
    <phoneticPr fontId="1" type="noConversion"/>
  </si>
  <si>
    <t>应发年终奖金</t>
    <phoneticPr fontId="1" type="noConversion"/>
  </si>
  <si>
    <t>补贴</t>
    <phoneticPr fontId="1" type="noConversion"/>
  </si>
  <si>
    <t>扣除病事假</t>
    <phoneticPr fontId="1" type="noConversion"/>
  </si>
  <si>
    <t>应发工资奖金合计</t>
    <phoneticPr fontId="1" type="noConversion"/>
  </si>
  <si>
    <t>扣除社保</t>
    <phoneticPr fontId="1" type="noConversion"/>
  </si>
  <si>
    <t>应纳税所得额</t>
    <phoneticPr fontId="1" type="noConversion"/>
  </si>
  <si>
    <t>奖金个税</t>
    <phoneticPr fontId="1" type="noConversion"/>
  </si>
  <si>
    <t>实发工资奖金</t>
    <phoneticPr fontId="1" type="noConversion"/>
  </si>
  <si>
    <t>工资个税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</si>
</sst>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sz val="11"/>
      <color theme="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2"/>
      <charset val="134"/>
    </font>
    <font>
      <sz val="9"/>
      <color theme="1"/>
      <name val="宋体"/>
      <family val="3"/>
      <charset val="134"/>
    </font>
    <font>
      <sz val="11"/>
      <color rgb="FFFFFFFF"/>
      <name val="微软雅黑"/>
      <family val="2"/>
      <charset val="134"/>
    </font>
    <font>
      <b/>
      <sz val="11"/>
      <color rgb="FFFFFFFF"/>
      <name val="微软雅黑"/>
      <family val="2"/>
      <charset val="134"/>
    </font>
    <font>
      <sz val="14"/>
      <color rgb="FFFFFFFF"/>
      <name val="微软雅黑"/>
      <family val="2"/>
      <charset val="134"/>
    </font>
    <font>
      <b/>
      <sz val="9"/>
      <color rgb="FF3F3F76"/>
      <name val="宋体"/>
      <family val="3"/>
      <charset val="134"/>
    </font>
    <font>
      <sz val="16"/>
      <color theme="3"/>
      <name val="华文中宋"/>
      <family val="3"/>
      <charset val="134"/>
    </font>
    <font>
      <sz val="12"/>
      <color theme="0"/>
      <name val="华文中宋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/>
        <bgColor theme="7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5"/>
      </patternFill>
    </fill>
    <fill>
      <patternFill patternType="solid">
        <fgColor rgb="FFC0504D"/>
        <bgColor rgb="FFFFFFFF"/>
      </patternFill>
    </fill>
    <fill>
      <patternFill patternType="solid">
        <fgColor rgb="FF9BBB59"/>
        <bgColor rgb="FF9BBB59"/>
      </patternFill>
    </fill>
    <fill>
      <patternFill patternType="solid">
        <fgColor rgb="FFEBF1DE"/>
        <bgColor rgb="FFEBF1DE"/>
      </patternFill>
    </fill>
    <fill>
      <patternFill patternType="solid">
        <fgColor rgb="FFFFCC99"/>
        <bgColor rgb="FFFFFFFF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C4D79B"/>
      </left>
      <right/>
      <top style="thin">
        <color rgb="FFC4D79B"/>
      </top>
      <bottom/>
      <diagonal/>
    </border>
    <border>
      <left/>
      <right/>
      <top style="thin">
        <color rgb="FFC4D79B"/>
      </top>
      <bottom/>
      <diagonal/>
    </border>
    <border>
      <left/>
      <right style="thin">
        <color rgb="FFC4D79B"/>
      </right>
      <top style="thin">
        <color rgb="FFC4D79B"/>
      </top>
      <bottom/>
      <diagonal/>
    </border>
    <border>
      <left style="thin">
        <color rgb="FFC4D79B"/>
      </left>
      <right/>
      <top style="thin">
        <color rgb="FFC4D79B"/>
      </top>
      <bottom style="thin">
        <color rgb="FFC4D79B"/>
      </bottom>
      <diagonal/>
    </border>
    <border>
      <left/>
      <right/>
      <top style="thin">
        <color rgb="FFC4D79B"/>
      </top>
      <bottom style="thin">
        <color rgb="FFC4D79B"/>
      </bottom>
      <diagonal/>
    </border>
    <border>
      <left/>
      <right style="thin">
        <color rgb="FFC4D79B"/>
      </right>
      <top style="thin">
        <color rgb="FFC4D79B"/>
      </top>
      <bottom style="thin">
        <color rgb="FFC4D79B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7"/>
      </left>
      <right style="thin">
        <color theme="6"/>
      </right>
      <top style="thin">
        <color theme="7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3" fillId="3" borderId="0" xfId="0" applyFont="1" applyFill="1" applyAlignment="1">
      <alignment horizontal="center" vertical="center"/>
    </xf>
    <xf numFmtId="0" fontId="0" fillId="4" borderId="0" xfId="0" quotePrefix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0" borderId="0" xfId="0" applyFont="1" applyFill="1" applyBorder="1">
      <alignment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>
      <alignment vertical="center"/>
    </xf>
    <xf numFmtId="9" fontId="7" fillId="9" borderId="3" xfId="0" applyNumberFormat="1" applyFont="1" applyFill="1" applyBorder="1">
      <alignment vertical="center"/>
    </xf>
    <xf numFmtId="0" fontId="7" fillId="9" borderId="4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9" fontId="7" fillId="0" borderId="3" xfId="0" applyNumberFormat="1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6" xfId="0" applyFont="1" applyFill="1" applyBorder="1">
      <alignment vertical="center"/>
    </xf>
    <xf numFmtId="9" fontId="7" fillId="9" borderId="6" xfId="0" applyNumberFormat="1" applyFont="1" applyFill="1" applyBorder="1">
      <alignment vertical="center"/>
    </xf>
    <xf numFmtId="0" fontId="7" fillId="9" borderId="7" xfId="0" applyFont="1" applyFill="1" applyBorder="1">
      <alignment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8" fillId="7" borderId="0" xfId="3" applyFont="1" applyFill="1" applyBorder="1" applyAlignment="1">
      <alignment horizontal="center" vertical="center"/>
    </xf>
    <xf numFmtId="0" fontId="11" fillId="10" borderId="1" xfId="2" applyFont="1" applyFill="1" applyBorder="1">
      <alignment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43" fontId="15" fillId="0" borderId="12" xfId="0" applyNumberFormat="1" applyFont="1" applyFill="1" applyBorder="1">
      <alignment vertical="center"/>
    </xf>
    <xf numFmtId="43" fontId="15" fillId="0" borderId="13" xfId="0" applyNumberFormat="1" applyFont="1" applyFill="1" applyBorder="1">
      <alignment vertical="center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3" borderId="17" xfId="0" applyFont="1" applyFill="1" applyBorder="1" applyAlignment="1" applyProtection="1">
      <alignment horizontal="center" vertical="center"/>
      <protection locked="0"/>
    </xf>
    <xf numFmtId="49" fontId="14" fillId="0" borderId="19" xfId="0" applyNumberFormat="1" applyFont="1" applyFill="1" applyBorder="1" applyAlignment="1" applyProtection="1">
      <alignment horizontal="center" vertical="center"/>
      <protection hidden="1"/>
    </xf>
    <xf numFmtId="0" fontId="15" fillId="0" borderId="1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3" fontId="15" fillId="0" borderId="19" xfId="0" applyNumberFormat="1" applyFont="1" applyFill="1" applyBorder="1" applyAlignment="1" applyProtection="1">
      <alignment horizontal="center" vertical="center"/>
      <protection hidden="1"/>
    </xf>
    <xf numFmtId="0" fontId="15" fillId="0" borderId="19" xfId="0" applyFont="1" applyFill="1" applyBorder="1" applyProtection="1">
      <alignment vertical="center"/>
      <protection locked="0"/>
    </xf>
    <xf numFmtId="43" fontId="15" fillId="0" borderId="19" xfId="0" applyNumberFormat="1" applyFont="1" applyFill="1" applyBorder="1">
      <alignment vertical="center"/>
    </xf>
    <xf numFmtId="43" fontId="15" fillId="0" borderId="19" xfId="0" applyNumberFormat="1" applyFont="1" applyFill="1" applyBorder="1" applyProtection="1">
      <alignment vertical="center"/>
      <protection hidden="1"/>
    </xf>
    <xf numFmtId="43" fontId="15" fillId="0" borderId="20" xfId="0" applyNumberFormat="1" applyFont="1" applyFill="1" applyBorder="1" applyProtection="1">
      <alignment vertical="center"/>
      <protection locked="0"/>
    </xf>
    <xf numFmtId="43" fontId="15" fillId="0" borderId="19" xfId="0" applyNumberFormat="1" applyFont="1" applyFill="1" applyBorder="1" applyProtection="1">
      <alignment vertical="center"/>
      <protection locked="0"/>
    </xf>
    <xf numFmtId="0" fontId="12" fillId="2" borderId="1" xfId="1" applyFont="1" applyFill="1" applyBorder="1" applyAlignment="1">
      <alignment horizontal="center" vertical="center"/>
    </xf>
    <xf numFmtId="0" fontId="12" fillId="2" borderId="14" xfId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0" fontId="10" fillId="7" borderId="0" xfId="3" applyFont="1" applyFill="1" applyBorder="1" applyAlignment="1">
      <alignment horizontal="center" vertical="center" wrapText="1"/>
    </xf>
    <xf numFmtId="0" fontId="10" fillId="7" borderId="0" xfId="3" applyFont="1" applyFill="1" applyBorder="1" applyAlignment="1">
      <alignment horizontal="center" vertical="center"/>
    </xf>
  </cellXfs>
  <cellStyles count="4">
    <cellStyle name="标题" xfId="1" builtinId="15"/>
    <cellStyle name="常规" xfId="0" builtinId="0"/>
    <cellStyle name="强调文字颜色 2" xfId="3" builtinId="3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2</xdr:row>
      <xdr:rowOff>104775</xdr:rowOff>
    </xdr:from>
    <xdr:to>
      <xdr:col>15</xdr:col>
      <xdr:colOff>0</xdr:colOff>
      <xdr:row>20</xdr:row>
      <xdr:rowOff>138562</xdr:rowOff>
    </xdr:to>
    <xdr:pic>
      <xdr:nvPicPr>
        <xdr:cNvPr id="4" name="图片 3" descr="屏幕剪辑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447675"/>
          <a:ext cx="9144000" cy="3119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D3" sqref="D3"/>
    </sheetView>
  </sheetViews>
  <sheetFormatPr defaultRowHeight="13.5" x14ac:dyDescent="0.15"/>
  <cols>
    <col min="1" max="1" width="10.75" customWidth="1"/>
    <col min="2" max="2" width="12" customWidth="1"/>
    <col min="3" max="3" width="16.25" customWidth="1"/>
    <col min="4" max="4" width="13.75" customWidth="1"/>
    <col min="5" max="5" width="15.25" customWidth="1"/>
    <col min="6" max="6" width="14.75" customWidth="1"/>
    <col min="7" max="7" width="15.875" customWidth="1"/>
    <col min="8" max="8" width="14.625" customWidth="1"/>
  </cols>
  <sheetData>
    <row r="1" spans="1:8" ht="21.75" x14ac:dyDescent="0.15">
      <c r="A1" s="44" t="s">
        <v>168</v>
      </c>
      <c r="B1" s="44"/>
      <c r="C1" s="44"/>
      <c r="D1" s="44"/>
      <c r="E1" s="44"/>
      <c r="F1" s="44"/>
      <c r="G1" s="44"/>
      <c r="H1" s="44"/>
    </row>
    <row r="3" spans="1:8" ht="23.25" customHeight="1" x14ac:dyDescent="0.15">
      <c r="A3" s="26" t="s">
        <v>1</v>
      </c>
      <c r="B3" s="27" t="s">
        <v>2</v>
      </c>
      <c r="C3" s="27" t="s">
        <v>3</v>
      </c>
      <c r="D3" s="27" t="s">
        <v>165</v>
      </c>
      <c r="E3" s="27" t="s">
        <v>163</v>
      </c>
      <c r="F3" s="27" t="s">
        <v>159</v>
      </c>
      <c r="G3" s="27" t="s">
        <v>161</v>
      </c>
      <c r="H3" s="28" t="s">
        <v>158</v>
      </c>
    </row>
    <row r="4" spans="1:8" ht="21" customHeight="1" x14ac:dyDescent="0.15">
      <c r="A4" s="37" t="s">
        <v>166</v>
      </c>
      <c r="B4" s="36"/>
      <c r="C4" s="36"/>
      <c r="D4" s="31"/>
      <c r="E4" s="31"/>
      <c r="F4" s="31"/>
      <c r="G4" s="31"/>
      <c r="H4" s="32"/>
    </row>
    <row r="5" spans="1:8" ht="21" customHeight="1" x14ac:dyDescent="0.15">
      <c r="A5" s="37" t="s">
        <v>91</v>
      </c>
      <c r="B5" s="36"/>
      <c r="C5" s="36"/>
      <c r="D5" s="31"/>
      <c r="E5" s="31"/>
      <c r="F5" s="31"/>
      <c r="G5" s="31"/>
      <c r="H5" s="32"/>
    </row>
    <row r="6" spans="1:8" ht="21" customHeight="1" x14ac:dyDescent="0.15">
      <c r="A6" s="37" t="s">
        <v>92</v>
      </c>
      <c r="B6" s="36"/>
      <c r="C6" s="36"/>
      <c r="D6" s="31"/>
      <c r="E6" s="31"/>
      <c r="F6" s="31"/>
      <c r="G6" s="31"/>
      <c r="H6" s="32"/>
    </row>
    <row r="7" spans="1:8" ht="21" customHeight="1" x14ac:dyDescent="0.15">
      <c r="A7" s="37" t="s">
        <v>93</v>
      </c>
      <c r="B7" s="36"/>
      <c r="C7" s="36"/>
      <c r="D7" s="31"/>
      <c r="E7" s="31"/>
      <c r="F7" s="31"/>
      <c r="G7" s="31"/>
      <c r="H7" s="32"/>
    </row>
    <row r="8" spans="1:8" ht="21" customHeight="1" x14ac:dyDescent="0.15">
      <c r="A8" s="37" t="s">
        <v>94</v>
      </c>
      <c r="B8" s="36"/>
      <c r="C8" s="36"/>
      <c r="D8" s="31"/>
      <c r="E8" s="31"/>
      <c r="F8" s="31"/>
      <c r="G8" s="31"/>
      <c r="H8" s="32"/>
    </row>
    <row r="9" spans="1:8" ht="21" customHeight="1" x14ac:dyDescent="0.15">
      <c r="A9" s="37" t="s">
        <v>95</v>
      </c>
      <c r="B9" s="36"/>
      <c r="C9" s="36"/>
      <c r="D9" s="31"/>
      <c r="E9" s="31"/>
      <c r="F9" s="31"/>
      <c r="G9" s="31"/>
      <c r="H9" s="32"/>
    </row>
    <row r="10" spans="1:8" ht="21" customHeight="1" x14ac:dyDescent="0.15">
      <c r="A10" s="37" t="s">
        <v>96</v>
      </c>
      <c r="B10" s="36"/>
      <c r="C10" s="36"/>
      <c r="D10" s="31"/>
      <c r="E10" s="31"/>
      <c r="F10" s="31"/>
      <c r="G10" s="31"/>
      <c r="H10" s="32"/>
    </row>
    <row r="11" spans="1:8" ht="21" customHeight="1" x14ac:dyDescent="0.15">
      <c r="A11" s="37" t="s">
        <v>97</v>
      </c>
      <c r="B11" s="36"/>
      <c r="C11" s="36"/>
      <c r="D11" s="31"/>
      <c r="E11" s="31"/>
      <c r="F11" s="31"/>
      <c r="G11" s="31"/>
      <c r="H11" s="32"/>
    </row>
    <row r="12" spans="1:8" ht="21" customHeight="1" x14ac:dyDescent="0.15">
      <c r="A12" s="37" t="s">
        <v>98</v>
      </c>
      <c r="B12" s="36"/>
      <c r="C12" s="36"/>
      <c r="D12" s="31"/>
      <c r="E12" s="31"/>
      <c r="F12" s="31"/>
      <c r="G12" s="31"/>
      <c r="H12" s="32"/>
    </row>
    <row r="13" spans="1:8" ht="21" customHeight="1" x14ac:dyDescent="0.15">
      <c r="A13" s="37" t="s">
        <v>99</v>
      </c>
      <c r="B13" s="36"/>
      <c r="C13" s="36"/>
      <c r="D13" s="31"/>
      <c r="E13" s="31"/>
      <c r="F13" s="31"/>
      <c r="G13" s="31"/>
      <c r="H13" s="32"/>
    </row>
    <row r="14" spans="1:8" ht="21" customHeight="1" x14ac:dyDescent="0.15">
      <c r="A14" s="37" t="s">
        <v>100</v>
      </c>
      <c r="B14" s="36"/>
      <c r="C14" s="36"/>
      <c r="D14" s="31"/>
      <c r="E14" s="31"/>
      <c r="F14" s="31"/>
      <c r="G14" s="31"/>
      <c r="H14" s="32"/>
    </row>
    <row r="15" spans="1:8" ht="21" customHeight="1" x14ac:dyDescent="0.15">
      <c r="A15" s="37" t="s">
        <v>101</v>
      </c>
      <c r="B15" s="36"/>
      <c r="C15" s="36"/>
      <c r="D15" s="31"/>
      <c r="E15" s="31"/>
      <c r="F15" s="31"/>
      <c r="G15" s="31"/>
      <c r="H15" s="32"/>
    </row>
    <row r="16" spans="1:8" ht="21" customHeight="1" x14ac:dyDescent="0.15">
      <c r="A16" s="37" t="s">
        <v>102</v>
      </c>
      <c r="B16" s="36"/>
      <c r="C16" s="36"/>
      <c r="D16" s="31"/>
      <c r="E16" s="31"/>
      <c r="F16" s="31"/>
      <c r="G16" s="31"/>
      <c r="H16" s="32"/>
    </row>
    <row r="17" spans="1:8" ht="21" customHeight="1" x14ac:dyDescent="0.15">
      <c r="A17" s="37" t="s">
        <v>103</v>
      </c>
      <c r="B17" s="36"/>
      <c r="C17" s="36"/>
      <c r="D17" s="31"/>
      <c r="E17" s="31"/>
      <c r="F17" s="31"/>
      <c r="G17" s="31"/>
      <c r="H17" s="32"/>
    </row>
    <row r="18" spans="1:8" ht="21" customHeight="1" x14ac:dyDescent="0.15">
      <c r="A18" s="37" t="s">
        <v>104</v>
      </c>
      <c r="B18" s="36"/>
      <c r="C18" s="36"/>
      <c r="D18" s="31"/>
      <c r="E18" s="31"/>
      <c r="F18" s="31"/>
      <c r="G18" s="31"/>
      <c r="H18" s="32"/>
    </row>
    <row r="19" spans="1:8" ht="21" customHeight="1" x14ac:dyDescent="0.15">
      <c r="A19" s="37" t="s">
        <v>105</v>
      </c>
      <c r="B19" s="36"/>
      <c r="C19" s="36"/>
      <c r="D19" s="31"/>
      <c r="E19" s="31"/>
      <c r="F19" s="31"/>
      <c r="G19" s="31"/>
      <c r="H19" s="32"/>
    </row>
    <row r="20" spans="1:8" ht="21" customHeight="1" x14ac:dyDescent="0.15">
      <c r="A20" s="37" t="s">
        <v>106</v>
      </c>
      <c r="B20" s="36"/>
      <c r="C20" s="36"/>
      <c r="D20" s="31"/>
      <c r="E20" s="31"/>
      <c r="F20" s="31"/>
      <c r="G20" s="31"/>
      <c r="H20" s="32"/>
    </row>
    <row r="21" spans="1:8" ht="21" customHeight="1" x14ac:dyDescent="0.15">
      <c r="A21" s="37" t="s">
        <v>107</v>
      </c>
      <c r="B21" s="36"/>
      <c r="C21" s="36"/>
      <c r="D21" s="31"/>
      <c r="E21" s="31"/>
      <c r="F21" s="31"/>
      <c r="G21" s="31"/>
      <c r="H21" s="32"/>
    </row>
    <row r="22" spans="1:8" ht="21" customHeight="1" x14ac:dyDescent="0.15">
      <c r="A22" s="37" t="s">
        <v>108</v>
      </c>
      <c r="B22" s="36"/>
      <c r="C22" s="36"/>
      <c r="D22" s="31"/>
      <c r="E22" s="31"/>
      <c r="F22" s="31"/>
      <c r="G22" s="31"/>
      <c r="H22" s="32"/>
    </row>
    <row r="23" spans="1:8" ht="21" customHeight="1" x14ac:dyDescent="0.15">
      <c r="A23" s="37" t="s">
        <v>109</v>
      </c>
      <c r="B23" s="36"/>
      <c r="C23" s="36"/>
      <c r="D23" s="31"/>
      <c r="E23" s="31"/>
      <c r="F23" s="31"/>
      <c r="G23" s="31"/>
      <c r="H23" s="32"/>
    </row>
    <row r="24" spans="1:8" ht="21" customHeight="1" x14ac:dyDescent="0.15">
      <c r="A24" s="37" t="s">
        <v>110</v>
      </c>
      <c r="B24" s="36"/>
      <c r="C24" s="36"/>
      <c r="D24" s="31"/>
      <c r="E24" s="31"/>
      <c r="F24" s="31"/>
      <c r="G24" s="31"/>
      <c r="H24" s="32"/>
    </row>
    <row r="25" spans="1:8" ht="21" customHeight="1" x14ac:dyDescent="0.15">
      <c r="A25" s="37" t="s">
        <v>111</v>
      </c>
      <c r="B25" s="36"/>
      <c r="C25" s="36"/>
      <c r="D25" s="31"/>
      <c r="E25" s="31"/>
      <c r="F25" s="31"/>
      <c r="G25" s="31"/>
      <c r="H25" s="32"/>
    </row>
    <row r="26" spans="1:8" ht="21" customHeight="1" x14ac:dyDescent="0.15">
      <c r="A26" s="37" t="s">
        <v>112</v>
      </c>
      <c r="B26" s="36"/>
      <c r="C26" s="36"/>
      <c r="D26" s="31"/>
      <c r="E26" s="31"/>
      <c r="F26" s="31"/>
      <c r="G26" s="31"/>
      <c r="H26" s="32"/>
    </row>
    <row r="27" spans="1:8" ht="21" customHeight="1" x14ac:dyDescent="0.15">
      <c r="A27" s="37" t="s">
        <v>113</v>
      </c>
      <c r="B27" s="36"/>
      <c r="C27" s="36"/>
      <c r="D27" s="31"/>
      <c r="E27" s="31"/>
      <c r="F27" s="31"/>
      <c r="G27" s="31"/>
      <c r="H27" s="32"/>
    </row>
    <row r="28" spans="1:8" ht="21" customHeight="1" x14ac:dyDescent="0.15">
      <c r="A28" s="37" t="s">
        <v>114</v>
      </c>
      <c r="B28" s="36"/>
      <c r="C28" s="36"/>
      <c r="D28" s="31"/>
      <c r="E28" s="31"/>
      <c r="F28" s="31"/>
      <c r="G28" s="31"/>
      <c r="H28" s="32"/>
    </row>
    <row r="29" spans="1:8" ht="21" customHeight="1" x14ac:dyDescent="0.15">
      <c r="A29" s="37" t="s">
        <v>115</v>
      </c>
      <c r="B29" s="36"/>
      <c r="C29" s="36"/>
      <c r="D29" s="31"/>
      <c r="E29" s="31"/>
      <c r="F29" s="31"/>
      <c r="G29" s="31"/>
      <c r="H29" s="32"/>
    </row>
    <row r="30" spans="1:8" ht="21" customHeight="1" x14ac:dyDescent="0.15">
      <c r="A30" s="37" t="s">
        <v>116</v>
      </c>
      <c r="B30" s="36"/>
      <c r="C30" s="36"/>
      <c r="D30" s="31"/>
      <c r="E30" s="31"/>
      <c r="F30" s="31"/>
      <c r="G30" s="31"/>
      <c r="H30" s="32"/>
    </row>
    <row r="31" spans="1:8" ht="21" customHeight="1" x14ac:dyDescent="0.15">
      <c r="A31" s="37" t="s">
        <v>117</v>
      </c>
      <c r="B31" s="36"/>
      <c r="C31" s="36"/>
      <c r="D31" s="31"/>
      <c r="E31" s="31"/>
      <c r="F31" s="31"/>
      <c r="G31" s="31"/>
      <c r="H31" s="32"/>
    </row>
    <row r="32" spans="1:8" ht="21" customHeight="1" x14ac:dyDescent="0.15">
      <c r="A32" s="37" t="s">
        <v>118</v>
      </c>
      <c r="B32" s="36"/>
      <c r="C32" s="36"/>
      <c r="D32" s="31"/>
      <c r="E32" s="31"/>
      <c r="F32" s="31"/>
      <c r="G32" s="31"/>
      <c r="H32" s="32"/>
    </row>
    <row r="33" spans="1:8" ht="21" customHeight="1" x14ac:dyDescent="0.15">
      <c r="A33" s="37" t="s">
        <v>119</v>
      </c>
      <c r="B33" s="36"/>
      <c r="C33" s="36"/>
      <c r="D33" s="31"/>
      <c r="E33" s="31"/>
      <c r="F33" s="31"/>
      <c r="G33" s="31"/>
      <c r="H33" s="32"/>
    </row>
    <row r="34" spans="1:8" ht="21" customHeight="1" x14ac:dyDescent="0.15">
      <c r="A34" s="37" t="s">
        <v>120</v>
      </c>
      <c r="B34" s="36"/>
      <c r="C34" s="36"/>
      <c r="D34" s="31"/>
      <c r="E34" s="31"/>
      <c r="F34" s="31"/>
      <c r="G34" s="31"/>
      <c r="H34" s="32"/>
    </row>
    <row r="35" spans="1:8" ht="21" customHeight="1" x14ac:dyDescent="0.15">
      <c r="A35" s="37" t="s">
        <v>121</v>
      </c>
      <c r="B35" s="36"/>
      <c r="C35" s="36"/>
      <c r="D35" s="31"/>
      <c r="E35" s="31"/>
      <c r="F35" s="31"/>
      <c r="G35" s="31"/>
      <c r="H35" s="32"/>
    </row>
    <row r="36" spans="1:8" ht="21" customHeight="1" x14ac:dyDescent="0.15">
      <c r="A36" s="37" t="s">
        <v>122</v>
      </c>
      <c r="B36" s="36"/>
      <c r="C36" s="36"/>
      <c r="D36" s="31"/>
      <c r="E36" s="31"/>
      <c r="F36" s="31"/>
      <c r="G36" s="31"/>
      <c r="H36" s="32"/>
    </row>
    <row r="37" spans="1:8" ht="21" customHeight="1" x14ac:dyDescent="0.15">
      <c r="A37" s="37" t="s">
        <v>123</v>
      </c>
      <c r="B37" s="36"/>
      <c r="C37" s="36"/>
      <c r="D37" s="31"/>
      <c r="E37" s="31"/>
      <c r="F37" s="31"/>
      <c r="G37" s="31"/>
      <c r="H37" s="32"/>
    </row>
    <row r="38" spans="1:8" ht="21" customHeight="1" x14ac:dyDescent="0.15">
      <c r="A38" s="37" t="s">
        <v>124</v>
      </c>
      <c r="B38" s="36"/>
      <c r="C38" s="36"/>
      <c r="D38" s="31"/>
      <c r="E38" s="31"/>
      <c r="F38" s="31"/>
      <c r="G38" s="31"/>
      <c r="H38" s="32"/>
    </row>
    <row r="39" spans="1:8" ht="21" customHeight="1" x14ac:dyDescent="0.15">
      <c r="A39" s="37" t="s">
        <v>125</v>
      </c>
      <c r="B39" s="36"/>
      <c r="C39" s="36"/>
      <c r="D39" s="31"/>
      <c r="E39" s="31"/>
      <c r="F39" s="31"/>
      <c r="G39" s="31"/>
      <c r="H39" s="32"/>
    </row>
    <row r="40" spans="1:8" ht="21" customHeight="1" x14ac:dyDescent="0.15">
      <c r="A40" s="37" t="s">
        <v>126</v>
      </c>
      <c r="B40" s="36"/>
      <c r="C40" s="36"/>
      <c r="D40" s="31"/>
      <c r="E40" s="31"/>
      <c r="F40" s="31"/>
      <c r="G40" s="31"/>
      <c r="H40" s="32"/>
    </row>
    <row r="41" spans="1:8" ht="21" customHeight="1" x14ac:dyDescent="0.15">
      <c r="A41" s="37" t="s">
        <v>127</v>
      </c>
      <c r="B41" s="36"/>
      <c r="C41" s="36"/>
      <c r="D41" s="31"/>
      <c r="E41" s="31"/>
      <c r="F41" s="31"/>
      <c r="G41" s="31"/>
      <c r="H41" s="32"/>
    </row>
    <row r="42" spans="1:8" ht="21" customHeight="1" x14ac:dyDescent="0.15">
      <c r="A42" s="37" t="s">
        <v>128</v>
      </c>
      <c r="B42" s="36"/>
      <c r="C42" s="36"/>
      <c r="D42" s="31"/>
      <c r="E42" s="31"/>
      <c r="F42" s="31"/>
      <c r="G42" s="31"/>
      <c r="H42" s="32"/>
    </row>
    <row r="43" spans="1:8" ht="21" customHeight="1" x14ac:dyDescent="0.15">
      <c r="A43" s="37" t="s">
        <v>129</v>
      </c>
      <c r="B43" s="36"/>
      <c r="C43" s="36"/>
      <c r="D43" s="31"/>
      <c r="E43" s="31"/>
      <c r="F43" s="31"/>
      <c r="G43" s="31"/>
      <c r="H43" s="32"/>
    </row>
    <row r="44" spans="1:8" ht="21" customHeight="1" x14ac:dyDescent="0.15">
      <c r="A44" s="37" t="s">
        <v>130</v>
      </c>
      <c r="B44" s="36"/>
      <c r="C44" s="36"/>
      <c r="D44" s="31"/>
      <c r="E44" s="31"/>
      <c r="F44" s="31"/>
      <c r="G44" s="31"/>
      <c r="H44" s="32"/>
    </row>
    <row r="45" spans="1:8" ht="21" customHeight="1" x14ac:dyDescent="0.15">
      <c r="A45" s="37" t="s">
        <v>131</v>
      </c>
      <c r="B45" s="36"/>
      <c r="C45" s="36"/>
      <c r="D45" s="31"/>
      <c r="E45" s="31"/>
      <c r="F45" s="31"/>
      <c r="G45" s="31"/>
      <c r="H45" s="32"/>
    </row>
    <row r="46" spans="1:8" ht="21" customHeight="1" x14ac:dyDescent="0.15">
      <c r="A46" s="37" t="s">
        <v>132</v>
      </c>
      <c r="B46" s="36"/>
      <c r="C46" s="36"/>
      <c r="D46" s="31"/>
      <c r="E46" s="31"/>
      <c r="F46" s="31"/>
      <c r="G46" s="31"/>
      <c r="H46" s="32"/>
    </row>
    <row r="47" spans="1:8" ht="21" customHeight="1" x14ac:dyDescent="0.15">
      <c r="A47" s="37" t="s">
        <v>133</v>
      </c>
      <c r="B47" s="36"/>
      <c r="C47" s="36"/>
      <c r="D47" s="31"/>
      <c r="E47" s="31"/>
      <c r="F47" s="31"/>
      <c r="G47" s="31"/>
      <c r="H47" s="32"/>
    </row>
    <row r="48" spans="1:8" ht="21" customHeight="1" x14ac:dyDescent="0.15">
      <c r="A48" s="37" t="s">
        <v>134</v>
      </c>
      <c r="B48" s="36"/>
      <c r="C48" s="36"/>
      <c r="D48" s="31"/>
      <c r="E48" s="31"/>
      <c r="F48" s="31"/>
      <c r="G48" s="31"/>
      <c r="H48" s="32"/>
    </row>
    <row r="49" spans="1:8" ht="21" customHeight="1" x14ac:dyDescent="0.15">
      <c r="A49" s="37" t="s">
        <v>135</v>
      </c>
      <c r="B49" s="36"/>
      <c r="C49" s="36"/>
      <c r="D49" s="31"/>
      <c r="E49" s="31"/>
      <c r="F49" s="31"/>
      <c r="G49" s="31"/>
      <c r="H49" s="32"/>
    </row>
    <row r="50" spans="1:8" ht="21" customHeight="1" x14ac:dyDescent="0.15">
      <c r="A50" s="37" t="s">
        <v>136</v>
      </c>
      <c r="B50" s="36"/>
      <c r="C50" s="36"/>
      <c r="D50" s="31"/>
      <c r="E50" s="31"/>
      <c r="F50" s="31"/>
      <c r="G50" s="31"/>
      <c r="H50" s="32"/>
    </row>
    <row r="51" spans="1:8" ht="21" customHeight="1" x14ac:dyDescent="0.15">
      <c r="A51" s="37" t="s">
        <v>137</v>
      </c>
      <c r="B51" s="36"/>
      <c r="C51" s="36"/>
      <c r="D51" s="31"/>
      <c r="E51" s="31"/>
      <c r="F51" s="31"/>
      <c r="G51" s="31"/>
      <c r="H51" s="32"/>
    </row>
    <row r="52" spans="1:8" ht="21" customHeight="1" x14ac:dyDescent="0.15">
      <c r="A52" s="37" t="s">
        <v>138</v>
      </c>
      <c r="B52" s="36"/>
      <c r="C52" s="36"/>
      <c r="D52" s="31"/>
      <c r="E52" s="31"/>
      <c r="F52" s="31"/>
      <c r="G52" s="31"/>
      <c r="H52" s="32"/>
    </row>
    <row r="53" spans="1:8" ht="21" customHeight="1" x14ac:dyDescent="0.15">
      <c r="A53" s="37" t="s">
        <v>139</v>
      </c>
      <c r="B53" s="36"/>
      <c r="C53" s="36"/>
      <c r="D53" s="31"/>
      <c r="E53" s="31"/>
      <c r="F53" s="31"/>
      <c r="G53" s="31"/>
      <c r="H53" s="32"/>
    </row>
    <row r="54" spans="1:8" ht="21" customHeight="1" x14ac:dyDescent="0.15">
      <c r="A54" s="37" t="s">
        <v>140</v>
      </c>
      <c r="B54" s="36"/>
      <c r="C54" s="36"/>
      <c r="D54" s="31"/>
      <c r="E54" s="31"/>
      <c r="F54" s="31"/>
      <c r="G54" s="31"/>
      <c r="H54" s="32"/>
    </row>
    <row r="55" spans="1:8" ht="21" customHeight="1" x14ac:dyDescent="0.15">
      <c r="A55" s="37" t="s">
        <v>141</v>
      </c>
      <c r="B55" s="36"/>
      <c r="C55" s="36"/>
      <c r="D55" s="31"/>
      <c r="E55" s="31"/>
      <c r="F55" s="31"/>
      <c r="G55" s="31"/>
      <c r="H55" s="32"/>
    </row>
    <row r="56" spans="1:8" ht="21" customHeight="1" x14ac:dyDescent="0.15">
      <c r="A56" s="37" t="s">
        <v>142</v>
      </c>
      <c r="B56" s="36"/>
      <c r="C56" s="36"/>
      <c r="D56" s="31"/>
      <c r="E56" s="31"/>
      <c r="F56" s="31"/>
      <c r="G56" s="31"/>
      <c r="H56" s="32"/>
    </row>
    <row r="57" spans="1:8" ht="21" customHeight="1" x14ac:dyDescent="0.15">
      <c r="A57" s="37" t="s">
        <v>143</v>
      </c>
      <c r="B57" s="36"/>
      <c r="C57" s="36"/>
      <c r="D57" s="31"/>
      <c r="E57" s="31"/>
      <c r="F57" s="31"/>
      <c r="G57" s="31"/>
      <c r="H57" s="32"/>
    </row>
    <row r="58" spans="1:8" ht="21" customHeight="1" x14ac:dyDescent="0.15">
      <c r="A58" s="37" t="s">
        <v>144</v>
      </c>
      <c r="B58" s="36"/>
      <c r="C58" s="36"/>
      <c r="D58" s="31"/>
      <c r="E58" s="31"/>
      <c r="F58" s="31"/>
      <c r="G58" s="31"/>
      <c r="H58" s="32"/>
    </row>
    <row r="59" spans="1:8" ht="21" customHeight="1" x14ac:dyDescent="0.15">
      <c r="A59" s="37" t="s">
        <v>145</v>
      </c>
      <c r="B59" s="36"/>
      <c r="C59" s="36"/>
      <c r="D59" s="31"/>
      <c r="E59" s="31"/>
      <c r="F59" s="31"/>
      <c r="G59" s="31"/>
      <c r="H59" s="32"/>
    </row>
    <row r="60" spans="1:8" ht="21" customHeight="1" x14ac:dyDescent="0.15">
      <c r="A60" s="37" t="s">
        <v>146</v>
      </c>
      <c r="B60" s="36"/>
      <c r="C60" s="36"/>
      <c r="D60" s="31"/>
      <c r="E60" s="31"/>
      <c r="F60" s="31"/>
      <c r="G60" s="31"/>
      <c r="H60" s="32"/>
    </row>
    <row r="61" spans="1:8" ht="21" customHeight="1" x14ac:dyDescent="0.15">
      <c r="A61" s="37" t="s">
        <v>147</v>
      </c>
      <c r="B61" s="36"/>
      <c r="C61" s="36"/>
      <c r="D61" s="31"/>
      <c r="E61" s="31"/>
      <c r="F61" s="31"/>
      <c r="G61" s="31"/>
      <c r="H61" s="32"/>
    </row>
    <row r="62" spans="1:8" ht="21" customHeight="1" x14ac:dyDescent="0.15">
      <c r="A62" s="37" t="s">
        <v>148</v>
      </c>
      <c r="B62" s="36"/>
      <c r="C62" s="36"/>
      <c r="D62" s="31"/>
      <c r="E62" s="31"/>
      <c r="F62" s="31"/>
      <c r="G62" s="31"/>
      <c r="H62" s="32"/>
    </row>
    <row r="63" spans="1:8" ht="21" customHeight="1" x14ac:dyDescent="0.15">
      <c r="A63" s="37" t="s">
        <v>149</v>
      </c>
      <c r="B63" s="36"/>
      <c r="C63" s="36"/>
      <c r="D63" s="31"/>
      <c r="E63" s="31"/>
      <c r="F63" s="31"/>
      <c r="G63" s="31"/>
      <c r="H63" s="32"/>
    </row>
    <row r="64" spans="1:8" ht="21" customHeight="1" x14ac:dyDescent="0.15">
      <c r="A64" s="37" t="s">
        <v>150</v>
      </c>
      <c r="B64" s="36"/>
      <c r="C64" s="36"/>
      <c r="D64" s="31"/>
      <c r="E64" s="31"/>
      <c r="F64" s="31"/>
      <c r="G64" s="31"/>
      <c r="H64" s="32"/>
    </row>
    <row r="65" spans="1:8" ht="21" customHeight="1" x14ac:dyDescent="0.15">
      <c r="A65" s="37" t="s">
        <v>151</v>
      </c>
      <c r="B65" s="36"/>
      <c r="C65" s="36"/>
      <c r="D65" s="31"/>
      <c r="E65" s="31"/>
      <c r="F65" s="31"/>
      <c r="G65" s="31"/>
      <c r="H65" s="32"/>
    </row>
    <row r="66" spans="1:8" ht="21" customHeight="1" x14ac:dyDescent="0.15">
      <c r="A66" s="37" t="s">
        <v>152</v>
      </c>
      <c r="B66" s="36"/>
      <c r="C66" s="36"/>
      <c r="D66" s="31"/>
      <c r="E66" s="31"/>
      <c r="F66" s="31"/>
      <c r="G66" s="31"/>
      <c r="H66" s="32"/>
    </row>
    <row r="67" spans="1:8" ht="21" customHeight="1" x14ac:dyDescent="0.15">
      <c r="A67" s="37" t="s">
        <v>153</v>
      </c>
      <c r="B67" s="36"/>
      <c r="C67" s="36"/>
      <c r="D67" s="31"/>
      <c r="E67" s="31"/>
      <c r="F67" s="31"/>
      <c r="G67" s="31"/>
      <c r="H67" s="32"/>
    </row>
    <row r="68" spans="1:8" ht="21" customHeight="1" x14ac:dyDescent="0.15">
      <c r="A68" s="37" t="s">
        <v>154</v>
      </c>
      <c r="B68" s="36"/>
      <c r="C68" s="36"/>
      <c r="D68" s="31"/>
      <c r="E68" s="31"/>
      <c r="F68" s="31"/>
      <c r="G68" s="31"/>
      <c r="H68" s="32"/>
    </row>
    <row r="69" spans="1:8" ht="21" customHeight="1" x14ac:dyDescent="0.15">
      <c r="A69" s="37" t="s">
        <v>155</v>
      </c>
      <c r="B69" s="36"/>
      <c r="C69" s="36"/>
      <c r="D69" s="31"/>
      <c r="E69" s="31"/>
      <c r="F69" s="31"/>
      <c r="G69" s="31"/>
      <c r="H69" s="32"/>
    </row>
    <row r="70" spans="1:8" ht="21" customHeight="1" x14ac:dyDescent="0.15">
      <c r="A70" s="37" t="s">
        <v>156</v>
      </c>
      <c r="B70" s="36"/>
      <c r="C70" s="36"/>
      <c r="D70" s="31"/>
      <c r="E70" s="31"/>
      <c r="F70" s="31"/>
      <c r="G70" s="31"/>
      <c r="H70" s="32"/>
    </row>
    <row r="71" spans="1:8" ht="21" customHeight="1" x14ac:dyDescent="0.15">
      <c r="A71" s="29" t="s">
        <v>157</v>
      </c>
      <c r="B71" s="36"/>
      <c r="C71" s="36"/>
      <c r="D71" s="31"/>
      <c r="E71" s="31"/>
      <c r="F71" s="31"/>
      <c r="G71" s="31"/>
      <c r="H71" s="32"/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E8" sqref="E8"/>
    </sheetView>
  </sheetViews>
  <sheetFormatPr defaultRowHeight="13.5" x14ac:dyDescent="0.15"/>
  <cols>
    <col min="1" max="1" width="4.125" customWidth="1"/>
    <col min="2" max="2" width="7.25" customWidth="1"/>
    <col min="3" max="3" width="26.375" customWidth="1"/>
    <col min="4" max="4" width="7.875" customWidth="1"/>
    <col min="5" max="5" width="15.375" customWidth="1"/>
  </cols>
  <sheetData>
    <row r="2" spans="2:5" ht="44.25" customHeight="1" x14ac:dyDescent="0.15">
      <c r="B2" s="49" t="s">
        <v>164</v>
      </c>
      <c r="C2" s="50"/>
      <c r="D2" s="50"/>
      <c r="E2" s="50"/>
    </row>
    <row r="3" spans="2:5" x14ac:dyDescent="0.15">
      <c r="B3" s="8"/>
      <c r="C3" s="8"/>
      <c r="D3" s="8"/>
      <c r="E3" s="8"/>
    </row>
    <row r="4" spans="2:5" ht="20.25" customHeight="1" x14ac:dyDescent="0.15">
      <c r="B4" s="21" t="s">
        <v>88</v>
      </c>
      <c r="C4" s="22" t="s">
        <v>160</v>
      </c>
      <c r="D4" s="22" t="s">
        <v>89</v>
      </c>
      <c r="E4" s="23" t="s">
        <v>162</v>
      </c>
    </row>
    <row r="5" spans="2:5" ht="20.25" customHeight="1" x14ac:dyDescent="0.15">
      <c r="B5" s="9">
        <v>1</v>
      </c>
      <c r="C5" s="10" t="s">
        <v>81</v>
      </c>
      <c r="D5" s="11">
        <v>0.03</v>
      </c>
      <c r="E5" s="12">
        <v>0</v>
      </c>
    </row>
    <row r="6" spans="2:5" ht="20.25" customHeight="1" x14ac:dyDescent="0.15">
      <c r="B6" s="13">
        <v>2</v>
      </c>
      <c r="C6" s="14" t="s">
        <v>82</v>
      </c>
      <c r="D6" s="15">
        <v>0.1</v>
      </c>
      <c r="E6" s="16">
        <v>105</v>
      </c>
    </row>
    <row r="7" spans="2:5" ht="20.25" customHeight="1" x14ac:dyDescent="0.15">
      <c r="B7" s="9">
        <v>3</v>
      </c>
      <c r="C7" s="10" t="s">
        <v>83</v>
      </c>
      <c r="D7" s="11">
        <v>0.2</v>
      </c>
      <c r="E7" s="12">
        <v>555</v>
      </c>
    </row>
    <row r="8" spans="2:5" ht="20.25" customHeight="1" x14ac:dyDescent="0.15">
      <c r="B8" s="13">
        <v>4</v>
      </c>
      <c r="C8" s="14" t="s">
        <v>84</v>
      </c>
      <c r="D8" s="15">
        <v>0.25</v>
      </c>
      <c r="E8" s="16">
        <v>1005</v>
      </c>
    </row>
    <row r="9" spans="2:5" ht="20.25" customHeight="1" x14ac:dyDescent="0.15">
      <c r="B9" s="9">
        <v>5</v>
      </c>
      <c r="C9" s="10" t="s">
        <v>85</v>
      </c>
      <c r="D9" s="11">
        <v>0.3</v>
      </c>
      <c r="E9" s="12">
        <v>2755</v>
      </c>
    </row>
    <row r="10" spans="2:5" ht="20.25" customHeight="1" x14ac:dyDescent="0.15">
      <c r="B10" s="13">
        <v>6</v>
      </c>
      <c r="C10" s="14" t="s">
        <v>86</v>
      </c>
      <c r="D10" s="15">
        <v>0.35</v>
      </c>
      <c r="E10" s="16">
        <v>5505</v>
      </c>
    </row>
    <row r="11" spans="2:5" ht="20.25" customHeight="1" x14ac:dyDescent="0.15">
      <c r="B11" s="17">
        <v>7</v>
      </c>
      <c r="C11" s="18" t="s">
        <v>87</v>
      </c>
      <c r="D11" s="19">
        <v>0.45</v>
      </c>
      <c r="E11" s="20">
        <v>13505</v>
      </c>
    </row>
    <row r="12" spans="2:5" ht="20.25" customHeight="1" x14ac:dyDescent="0.15">
      <c r="B12" s="8"/>
      <c r="C12" s="8"/>
      <c r="D12" s="8"/>
      <c r="E12" s="8"/>
    </row>
    <row r="13" spans="2:5" ht="20.25" customHeight="1" x14ac:dyDescent="0.15">
      <c r="B13" s="8"/>
      <c r="C13" s="24" t="s">
        <v>90</v>
      </c>
      <c r="D13" s="25">
        <v>3500</v>
      </c>
      <c r="E13" s="8"/>
    </row>
    <row r="14" spans="2:5" ht="20.25" customHeight="1" x14ac:dyDescent="0.15">
      <c r="B14" s="8"/>
      <c r="C14" s="8"/>
      <c r="D14" s="8"/>
      <c r="E14" s="8"/>
    </row>
    <row r="15" spans="2:5" ht="20.25" customHeight="1" x14ac:dyDescent="0.15">
      <c r="B15" s="8"/>
      <c r="C15" s="8"/>
      <c r="D15" s="8"/>
      <c r="E15" s="8"/>
    </row>
    <row r="16" spans="2:5" ht="20.25" customHeight="1" x14ac:dyDescent="0.15"/>
  </sheetData>
  <mergeCells count="1">
    <mergeCell ref="B2:E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2" sqref="J12"/>
    </sheetView>
  </sheetViews>
  <sheetFormatPr defaultRowHeight="13.5" x14ac:dyDescent="0.15"/>
  <sheetData/>
  <phoneticPr fontId="1" type="noConversion"/>
  <pageMargins left="1.1023622047244095" right="1.1023622047244095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4" sqref="L24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>
      <selection activeCell="H4" sqref="H4"/>
    </sheetView>
  </sheetViews>
  <sheetFormatPr defaultRowHeight="13.5" x14ac:dyDescent="0.15"/>
  <cols>
    <col min="1" max="1" width="9.75" style="6" bestFit="1" customWidth="1"/>
    <col min="2" max="2" width="7.625" style="6" customWidth="1"/>
    <col min="3" max="3" width="10" customWidth="1"/>
    <col min="4" max="4" width="12" customWidth="1"/>
    <col min="5" max="5" width="14.125" bestFit="1" customWidth="1"/>
    <col min="6" max="6" width="10.375" customWidth="1"/>
    <col min="7" max="7" width="11.875" bestFit="1" customWidth="1"/>
    <col min="8" max="8" width="18.625" bestFit="1" customWidth="1"/>
    <col min="9" max="9" width="9.75" bestFit="1" customWidth="1"/>
    <col min="10" max="10" width="14.125" bestFit="1" customWidth="1"/>
    <col min="11" max="11" width="12" customWidth="1"/>
    <col min="12" max="12" width="10.75" customWidth="1"/>
    <col min="13" max="13" width="14.75" customWidth="1"/>
    <col min="14" max="14" width="3.5" customWidth="1"/>
  </cols>
  <sheetData>
    <row r="1" spans="1:13" ht="21.75" x14ac:dyDescent="0.15">
      <c r="A1" s="45" t="s">
        <v>167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</row>
    <row r="2" spans="1:13" ht="9.75" customHeight="1" x14ac:dyDescent="0.15"/>
    <row r="3" spans="1:13" ht="23.25" customHeight="1" x14ac:dyDescent="0.15">
      <c r="A3" s="26" t="s">
        <v>169</v>
      </c>
      <c r="B3" s="26" t="s">
        <v>170</v>
      </c>
      <c r="C3" s="26" t="s">
        <v>171</v>
      </c>
      <c r="D3" s="26" t="s">
        <v>172</v>
      </c>
      <c r="E3" s="33" t="s">
        <v>173</v>
      </c>
      <c r="F3" s="26" t="s">
        <v>174</v>
      </c>
      <c r="G3" s="26" t="s">
        <v>175</v>
      </c>
      <c r="H3" s="26" t="s">
        <v>176</v>
      </c>
      <c r="I3" s="26" t="s">
        <v>177</v>
      </c>
      <c r="J3" s="26" t="s">
        <v>178</v>
      </c>
      <c r="K3" s="26" t="s">
        <v>181</v>
      </c>
      <c r="L3" s="33" t="s">
        <v>179</v>
      </c>
      <c r="M3" s="34" t="s">
        <v>180</v>
      </c>
    </row>
    <row r="4" spans="1:13" ht="15.75" customHeight="1" x14ac:dyDescent="0.15">
      <c r="A4" s="30" t="str">
        <f>年终奖金!A4</f>
        <v>TPY001</v>
      </c>
      <c r="B4" s="35">
        <f>年终奖金!B4</f>
        <v>0</v>
      </c>
      <c r="C4" s="35">
        <f>年终奖金!C4</f>
        <v>0</v>
      </c>
      <c r="D4" s="38">
        <f>年终奖金!D4</f>
        <v>0</v>
      </c>
      <c r="E4" s="43"/>
      <c r="F4" s="40">
        <v>260</v>
      </c>
      <c r="G4" s="40">
        <v>230</v>
      </c>
      <c r="H4" s="41">
        <f>D4+E4+F4-G4</f>
        <v>30</v>
      </c>
      <c r="I4" s="40">
        <v>460</v>
      </c>
      <c r="J4" s="41">
        <f>IF((D4+F4-G4-3500)&gt;=0,D4+F4-G4-3500,0)</f>
        <v>0</v>
      </c>
      <c r="K4" s="41">
        <f>ROUND(IF(J4&lt;=1500,J4*0.03,IF(J4&lt;=4500,J4*0.1-105,IF(J4&lt;=9000,J4*0.2-555,IF(J4&lt;=35000,J4*0.25-1005,IF(J4&lt;=55000,J4*0.3-2755,IF(J4&lt;=80000,J4*0.35-5505,J4*0.45-13505)))))),2)</f>
        <v>0</v>
      </c>
      <c r="L4" s="43"/>
      <c r="M4" s="42"/>
    </row>
    <row r="5" spans="1:13" ht="15.75" customHeight="1" x14ac:dyDescent="0.15">
      <c r="A5" s="30" t="str">
        <f>年终奖金!A5</f>
        <v>TPY002</v>
      </c>
      <c r="B5" s="35">
        <f>年终奖金!B5</f>
        <v>0</v>
      </c>
      <c r="C5" s="35">
        <f>年终奖金!C5</f>
        <v>0</v>
      </c>
      <c r="D5" s="38">
        <f>年终奖金!D5</f>
        <v>0</v>
      </c>
      <c r="E5" s="43"/>
      <c r="F5" s="40">
        <v>260</v>
      </c>
      <c r="G5" s="40">
        <v>352</v>
      </c>
      <c r="H5" s="41">
        <f t="shared" ref="H5:H68" si="0">D5+E5+F5-G5</f>
        <v>-92</v>
      </c>
      <c r="I5" s="40">
        <v>309</v>
      </c>
      <c r="J5" s="41">
        <f t="shared" ref="J5:J38" si="1">IF((D5+F5-G5-3500)&gt;=0,D5+F5-G5-3500,0)</f>
        <v>0</v>
      </c>
      <c r="K5" s="41">
        <f t="shared" ref="K5:K38" si="2">ROUND(IF(J5&lt;=1500,J5*0.03,IF(J5&lt;=4500,J5*0.1-105,IF(J5&lt;=9000,J5*0.2-555,IF(J5&lt;=35000,J5*0.25-1005,IF(J5&lt;=55000,J5*0.3-2755,IF(J5&lt;=80000,J5*0.35-5505,J5*0.45-13505)))))),2)</f>
        <v>0</v>
      </c>
      <c r="L5" s="43"/>
      <c r="M5" s="42"/>
    </row>
    <row r="6" spans="1:13" ht="15.75" customHeight="1" x14ac:dyDescent="0.15">
      <c r="A6" s="30" t="str">
        <f>年终奖金!A6</f>
        <v>TPY003</v>
      </c>
      <c r="B6" s="35">
        <f>年终奖金!B6</f>
        <v>0</v>
      </c>
      <c r="C6" s="35">
        <f>年终奖金!C6</f>
        <v>0</v>
      </c>
      <c r="D6" s="38">
        <f>年终奖金!D6</f>
        <v>0</v>
      </c>
      <c r="E6" s="43"/>
      <c r="F6" s="40">
        <v>260</v>
      </c>
      <c r="G6" s="40">
        <v>0</v>
      </c>
      <c r="H6" s="41">
        <f t="shared" si="0"/>
        <v>260</v>
      </c>
      <c r="I6" s="40">
        <v>289</v>
      </c>
      <c r="J6" s="41">
        <f t="shared" si="1"/>
        <v>0</v>
      </c>
      <c r="K6" s="41">
        <f t="shared" si="2"/>
        <v>0</v>
      </c>
      <c r="L6" s="43"/>
      <c r="M6" s="42"/>
    </row>
    <row r="7" spans="1:13" ht="15.75" customHeight="1" x14ac:dyDescent="0.15">
      <c r="A7" s="30" t="str">
        <f>年终奖金!A7</f>
        <v>TPY005</v>
      </c>
      <c r="B7" s="35">
        <f>年终奖金!B7</f>
        <v>0</v>
      </c>
      <c r="C7" s="35">
        <f>年终奖金!C7</f>
        <v>0</v>
      </c>
      <c r="D7" s="38">
        <f>年终奖金!D7</f>
        <v>0</v>
      </c>
      <c r="E7" s="43"/>
      <c r="F7" s="40">
        <v>260</v>
      </c>
      <c r="G7" s="40">
        <v>130</v>
      </c>
      <c r="H7" s="41">
        <f t="shared" si="0"/>
        <v>130</v>
      </c>
      <c r="I7" s="40">
        <v>360</v>
      </c>
      <c r="J7" s="41">
        <f t="shared" si="1"/>
        <v>0</v>
      </c>
      <c r="K7" s="41">
        <f t="shared" si="2"/>
        <v>0</v>
      </c>
      <c r="L7" s="43"/>
      <c r="M7" s="42"/>
    </row>
    <row r="8" spans="1:13" ht="15.75" customHeight="1" x14ac:dyDescent="0.15">
      <c r="A8" s="30" t="str">
        <f>年终奖金!A8</f>
        <v>TPY006</v>
      </c>
      <c r="B8" s="35">
        <f>年终奖金!B8</f>
        <v>0</v>
      </c>
      <c r="C8" s="35">
        <f>年终奖金!C8</f>
        <v>0</v>
      </c>
      <c r="D8" s="38">
        <f>年终奖金!D8</f>
        <v>0</v>
      </c>
      <c r="E8" s="43"/>
      <c r="F8" s="40">
        <v>260</v>
      </c>
      <c r="G8" s="40">
        <v>0</v>
      </c>
      <c r="H8" s="41">
        <f t="shared" si="0"/>
        <v>260</v>
      </c>
      <c r="I8" s="40">
        <v>289</v>
      </c>
      <c r="J8" s="41">
        <f t="shared" si="1"/>
        <v>0</v>
      </c>
      <c r="K8" s="41">
        <f t="shared" si="2"/>
        <v>0</v>
      </c>
      <c r="L8" s="43"/>
      <c r="M8" s="42"/>
    </row>
    <row r="9" spans="1:13" ht="15.75" customHeight="1" x14ac:dyDescent="0.15">
      <c r="A9" s="30" t="str">
        <f>年终奖金!A9</f>
        <v>TPY008</v>
      </c>
      <c r="B9" s="35">
        <f>年终奖金!B9</f>
        <v>0</v>
      </c>
      <c r="C9" s="35">
        <f>年终奖金!C9</f>
        <v>0</v>
      </c>
      <c r="D9" s="38">
        <f>年终奖金!D9</f>
        <v>0</v>
      </c>
      <c r="E9" s="43"/>
      <c r="F9" s="40">
        <v>260</v>
      </c>
      <c r="G9" s="40">
        <v>0</v>
      </c>
      <c r="H9" s="41">
        <f t="shared" si="0"/>
        <v>260</v>
      </c>
      <c r="I9" s="40">
        <v>289</v>
      </c>
      <c r="J9" s="41">
        <f t="shared" si="1"/>
        <v>0</v>
      </c>
      <c r="K9" s="41">
        <f t="shared" si="2"/>
        <v>0</v>
      </c>
      <c r="L9" s="43"/>
      <c r="M9" s="42"/>
    </row>
    <row r="10" spans="1:13" ht="15.75" customHeight="1" x14ac:dyDescent="0.15">
      <c r="A10" s="30" t="str">
        <f>年终奖金!A10</f>
        <v>TPY010</v>
      </c>
      <c r="B10" s="35">
        <f>年终奖金!B10</f>
        <v>0</v>
      </c>
      <c r="C10" s="35">
        <f>年终奖金!C10</f>
        <v>0</v>
      </c>
      <c r="D10" s="38">
        <f>年终奖金!D10</f>
        <v>0</v>
      </c>
      <c r="E10" s="43"/>
      <c r="F10" s="40">
        <v>260</v>
      </c>
      <c r="G10" s="40">
        <v>0</v>
      </c>
      <c r="H10" s="41">
        <f t="shared" si="0"/>
        <v>260</v>
      </c>
      <c r="I10" s="40">
        <v>206</v>
      </c>
      <c r="J10" s="41">
        <f t="shared" si="1"/>
        <v>0</v>
      </c>
      <c r="K10" s="41">
        <f t="shared" si="2"/>
        <v>0</v>
      </c>
      <c r="L10" s="43"/>
      <c r="M10" s="42"/>
    </row>
    <row r="11" spans="1:13" ht="15.75" customHeight="1" x14ac:dyDescent="0.15">
      <c r="A11" s="30" t="str">
        <f>年终奖金!A11</f>
        <v>TPY011</v>
      </c>
      <c r="B11" s="35">
        <f>年终奖金!B11</f>
        <v>0</v>
      </c>
      <c r="C11" s="35">
        <f>年终奖金!C11</f>
        <v>0</v>
      </c>
      <c r="D11" s="38">
        <f>年终奖金!D11</f>
        <v>0</v>
      </c>
      <c r="E11" s="43"/>
      <c r="F11" s="40">
        <v>260</v>
      </c>
      <c r="G11" s="40">
        <v>155</v>
      </c>
      <c r="H11" s="41">
        <f t="shared" si="0"/>
        <v>105</v>
      </c>
      <c r="I11" s="40">
        <v>308</v>
      </c>
      <c r="J11" s="41">
        <f t="shared" si="1"/>
        <v>0</v>
      </c>
      <c r="K11" s="41">
        <f t="shared" si="2"/>
        <v>0</v>
      </c>
      <c r="L11" s="43"/>
      <c r="M11" s="42"/>
    </row>
    <row r="12" spans="1:13" ht="15.75" customHeight="1" x14ac:dyDescent="0.15">
      <c r="A12" s="30" t="str">
        <f>年终奖金!A12</f>
        <v>TPY012</v>
      </c>
      <c r="B12" s="35">
        <f>年终奖金!B12</f>
        <v>0</v>
      </c>
      <c r="C12" s="35">
        <f>年终奖金!C12</f>
        <v>0</v>
      </c>
      <c r="D12" s="38">
        <f>年终奖金!D12</f>
        <v>0</v>
      </c>
      <c r="E12" s="43"/>
      <c r="F12" s="40">
        <v>260</v>
      </c>
      <c r="G12" s="40">
        <v>0</v>
      </c>
      <c r="H12" s="41">
        <f t="shared" si="0"/>
        <v>260</v>
      </c>
      <c r="I12" s="40">
        <v>289</v>
      </c>
      <c r="J12" s="41">
        <f t="shared" si="1"/>
        <v>0</v>
      </c>
      <c r="K12" s="41">
        <f t="shared" si="2"/>
        <v>0</v>
      </c>
      <c r="L12" s="43"/>
      <c r="M12" s="42"/>
    </row>
    <row r="13" spans="1:13" ht="15.75" customHeight="1" x14ac:dyDescent="0.15">
      <c r="A13" s="30" t="str">
        <f>年终奖金!A13</f>
        <v>TPY014</v>
      </c>
      <c r="B13" s="35">
        <f>年终奖金!B13</f>
        <v>0</v>
      </c>
      <c r="C13" s="35">
        <f>年终奖金!C13</f>
        <v>0</v>
      </c>
      <c r="D13" s="38">
        <f>年终奖金!D13</f>
        <v>0</v>
      </c>
      <c r="E13" s="43"/>
      <c r="F13" s="40">
        <v>260</v>
      </c>
      <c r="G13" s="40">
        <v>25</v>
      </c>
      <c r="H13" s="41">
        <f t="shared" si="0"/>
        <v>235</v>
      </c>
      <c r="I13" s="40">
        <v>289</v>
      </c>
      <c r="J13" s="41">
        <f t="shared" si="1"/>
        <v>0</v>
      </c>
      <c r="K13" s="41">
        <f t="shared" si="2"/>
        <v>0</v>
      </c>
      <c r="L13" s="43"/>
      <c r="M13" s="42"/>
    </row>
    <row r="14" spans="1:13" ht="15.75" customHeight="1" x14ac:dyDescent="0.15">
      <c r="A14" s="30" t="str">
        <f>年终奖金!A14</f>
        <v>TPY015</v>
      </c>
      <c r="B14" s="35">
        <f>年终奖金!B14</f>
        <v>0</v>
      </c>
      <c r="C14" s="35">
        <f>年终奖金!C14</f>
        <v>0</v>
      </c>
      <c r="D14" s="38">
        <f>年终奖金!D14</f>
        <v>0</v>
      </c>
      <c r="E14" s="43"/>
      <c r="F14" s="40">
        <v>260</v>
      </c>
      <c r="G14" s="40">
        <v>0</v>
      </c>
      <c r="H14" s="41">
        <f t="shared" si="0"/>
        <v>260</v>
      </c>
      <c r="I14" s="40">
        <v>289</v>
      </c>
      <c r="J14" s="41">
        <f t="shared" si="1"/>
        <v>0</v>
      </c>
      <c r="K14" s="41">
        <f t="shared" si="2"/>
        <v>0</v>
      </c>
      <c r="L14" s="43"/>
      <c r="M14" s="42"/>
    </row>
    <row r="15" spans="1:13" ht="15.75" customHeight="1" x14ac:dyDescent="0.15">
      <c r="A15" s="30" t="str">
        <f>年终奖金!A15</f>
        <v>TPY017</v>
      </c>
      <c r="B15" s="35">
        <f>年终奖金!B15</f>
        <v>0</v>
      </c>
      <c r="C15" s="35">
        <f>年终奖金!C15</f>
        <v>0</v>
      </c>
      <c r="D15" s="38">
        <f>年终奖金!D15</f>
        <v>0</v>
      </c>
      <c r="E15" s="43"/>
      <c r="F15" s="40">
        <v>260</v>
      </c>
      <c r="G15" s="40">
        <v>0</v>
      </c>
      <c r="H15" s="41">
        <f t="shared" si="0"/>
        <v>260</v>
      </c>
      <c r="I15" s="40">
        <v>289</v>
      </c>
      <c r="J15" s="41">
        <f t="shared" si="1"/>
        <v>0</v>
      </c>
      <c r="K15" s="41">
        <f t="shared" si="2"/>
        <v>0</v>
      </c>
      <c r="L15" s="43"/>
      <c r="M15" s="42"/>
    </row>
    <row r="16" spans="1:13" ht="15.75" customHeight="1" x14ac:dyDescent="0.15">
      <c r="A16" s="30" t="str">
        <f>年终奖金!A16</f>
        <v>TPY019</v>
      </c>
      <c r="B16" s="35">
        <f>年终奖金!B16</f>
        <v>0</v>
      </c>
      <c r="C16" s="35">
        <f>年终奖金!C16</f>
        <v>0</v>
      </c>
      <c r="D16" s="38">
        <f>年终奖金!D16</f>
        <v>0</v>
      </c>
      <c r="E16" s="43"/>
      <c r="F16" s="40">
        <v>260</v>
      </c>
      <c r="G16" s="40">
        <v>0</v>
      </c>
      <c r="H16" s="41">
        <f t="shared" si="0"/>
        <v>260</v>
      </c>
      <c r="I16" s="40">
        <v>289</v>
      </c>
      <c r="J16" s="41">
        <f t="shared" si="1"/>
        <v>0</v>
      </c>
      <c r="K16" s="41">
        <f t="shared" si="2"/>
        <v>0</v>
      </c>
      <c r="L16" s="43"/>
      <c r="M16" s="42"/>
    </row>
    <row r="17" spans="1:13" ht="15.75" customHeight="1" x14ac:dyDescent="0.15">
      <c r="A17" s="30" t="str">
        <f>年终奖金!A17</f>
        <v>TPY020</v>
      </c>
      <c r="B17" s="35">
        <f>年终奖金!B17</f>
        <v>0</v>
      </c>
      <c r="C17" s="35">
        <f>年终奖金!C17</f>
        <v>0</v>
      </c>
      <c r="D17" s="38">
        <f>年终奖金!D17</f>
        <v>0</v>
      </c>
      <c r="E17" s="43"/>
      <c r="F17" s="40">
        <v>260</v>
      </c>
      <c r="G17" s="40">
        <v>0</v>
      </c>
      <c r="H17" s="41">
        <f t="shared" si="0"/>
        <v>260</v>
      </c>
      <c r="I17" s="40">
        <v>289</v>
      </c>
      <c r="J17" s="41">
        <f t="shared" si="1"/>
        <v>0</v>
      </c>
      <c r="K17" s="41">
        <f t="shared" si="2"/>
        <v>0</v>
      </c>
      <c r="L17" s="43"/>
      <c r="M17" s="42"/>
    </row>
    <row r="18" spans="1:13" ht="15.75" customHeight="1" x14ac:dyDescent="0.15">
      <c r="A18" s="30" t="str">
        <f>年终奖金!A18</f>
        <v>TPY021</v>
      </c>
      <c r="B18" s="35">
        <f>年终奖金!B18</f>
        <v>0</v>
      </c>
      <c r="C18" s="35">
        <f>年终奖金!C18</f>
        <v>0</v>
      </c>
      <c r="D18" s="38">
        <f>年终奖金!D18</f>
        <v>0</v>
      </c>
      <c r="E18" s="43"/>
      <c r="F18" s="40">
        <v>260</v>
      </c>
      <c r="G18" s="40">
        <v>0</v>
      </c>
      <c r="H18" s="41">
        <f t="shared" si="0"/>
        <v>260</v>
      </c>
      <c r="I18" s="40">
        <v>309</v>
      </c>
      <c r="J18" s="41">
        <f t="shared" si="1"/>
        <v>0</v>
      </c>
      <c r="K18" s="41">
        <f t="shared" si="2"/>
        <v>0</v>
      </c>
      <c r="L18" s="43"/>
      <c r="M18" s="42"/>
    </row>
    <row r="19" spans="1:13" ht="15.75" customHeight="1" x14ac:dyDescent="0.15">
      <c r="A19" s="30" t="str">
        <f>年终奖金!A19</f>
        <v>TPY022</v>
      </c>
      <c r="B19" s="35">
        <f>年终奖金!B19</f>
        <v>0</v>
      </c>
      <c r="C19" s="35">
        <f>年终奖金!C19</f>
        <v>0</v>
      </c>
      <c r="D19" s="38">
        <f>年终奖金!D19</f>
        <v>0</v>
      </c>
      <c r="E19" s="43"/>
      <c r="F19" s="40">
        <v>260</v>
      </c>
      <c r="G19" s="40">
        <v>0</v>
      </c>
      <c r="H19" s="41">
        <f t="shared" si="0"/>
        <v>260</v>
      </c>
      <c r="I19" s="40">
        <v>206</v>
      </c>
      <c r="J19" s="41">
        <f t="shared" si="1"/>
        <v>0</v>
      </c>
      <c r="K19" s="41">
        <f t="shared" si="2"/>
        <v>0</v>
      </c>
      <c r="L19" s="43"/>
      <c r="M19" s="42"/>
    </row>
    <row r="20" spans="1:13" ht="15.75" customHeight="1" x14ac:dyDescent="0.15">
      <c r="A20" s="30" t="str">
        <f>年终奖金!A20</f>
        <v>TPY024</v>
      </c>
      <c r="B20" s="35">
        <f>年终奖金!B20</f>
        <v>0</v>
      </c>
      <c r="C20" s="35">
        <f>年终奖金!C20</f>
        <v>0</v>
      </c>
      <c r="D20" s="38">
        <f>年终奖金!D20</f>
        <v>0</v>
      </c>
      <c r="E20" s="43"/>
      <c r="F20" s="40">
        <v>260</v>
      </c>
      <c r="G20" s="40">
        <v>110</v>
      </c>
      <c r="H20" s="41">
        <f t="shared" si="0"/>
        <v>150</v>
      </c>
      <c r="I20" s="40">
        <v>460</v>
      </c>
      <c r="J20" s="41">
        <f t="shared" si="1"/>
        <v>0</v>
      </c>
      <c r="K20" s="41">
        <f t="shared" si="2"/>
        <v>0</v>
      </c>
      <c r="L20" s="43"/>
      <c r="M20" s="42"/>
    </row>
    <row r="21" spans="1:13" ht="15.75" customHeight="1" x14ac:dyDescent="0.15">
      <c r="A21" s="30" t="str">
        <f>年终奖金!A21</f>
        <v>TPY025</v>
      </c>
      <c r="B21" s="35">
        <f>年终奖金!B21</f>
        <v>0</v>
      </c>
      <c r="C21" s="35">
        <f>年终奖金!C21</f>
        <v>0</v>
      </c>
      <c r="D21" s="38">
        <f>年终奖金!D21</f>
        <v>0</v>
      </c>
      <c r="E21" s="43"/>
      <c r="F21" s="40">
        <v>260</v>
      </c>
      <c r="G21" s="40"/>
      <c r="H21" s="41">
        <f t="shared" si="0"/>
        <v>260</v>
      </c>
      <c r="I21" s="40">
        <v>309</v>
      </c>
      <c r="J21" s="41">
        <f t="shared" si="1"/>
        <v>0</v>
      </c>
      <c r="K21" s="41">
        <f t="shared" si="2"/>
        <v>0</v>
      </c>
      <c r="L21" s="43"/>
      <c r="M21" s="42"/>
    </row>
    <row r="22" spans="1:13" ht="15.75" customHeight="1" x14ac:dyDescent="0.15">
      <c r="A22" s="30" t="str">
        <f>年终奖金!A22</f>
        <v>TPY026</v>
      </c>
      <c r="B22" s="35">
        <f>年终奖金!B22</f>
        <v>0</v>
      </c>
      <c r="C22" s="35">
        <f>年终奖金!C22</f>
        <v>0</v>
      </c>
      <c r="D22" s="38">
        <f>年终奖金!D22</f>
        <v>0</v>
      </c>
      <c r="E22" s="43"/>
      <c r="F22" s="40">
        <v>260</v>
      </c>
      <c r="G22" s="40">
        <v>0</v>
      </c>
      <c r="H22" s="41">
        <f t="shared" si="0"/>
        <v>260</v>
      </c>
      <c r="I22" s="40">
        <v>289</v>
      </c>
      <c r="J22" s="41">
        <f t="shared" si="1"/>
        <v>0</v>
      </c>
      <c r="K22" s="41">
        <f t="shared" si="2"/>
        <v>0</v>
      </c>
      <c r="L22" s="43"/>
      <c r="M22" s="42"/>
    </row>
    <row r="23" spans="1:13" ht="15.75" customHeight="1" x14ac:dyDescent="0.15">
      <c r="A23" s="30" t="str">
        <f>年终奖金!A23</f>
        <v>TPY028</v>
      </c>
      <c r="B23" s="35">
        <f>年终奖金!B23</f>
        <v>0</v>
      </c>
      <c r="C23" s="35">
        <f>年终奖金!C23</f>
        <v>0</v>
      </c>
      <c r="D23" s="38">
        <f>年终奖金!D23</f>
        <v>0</v>
      </c>
      <c r="E23" s="43"/>
      <c r="F23" s="40">
        <v>260</v>
      </c>
      <c r="G23" s="40">
        <v>30</v>
      </c>
      <c r="H23" s="41">
        <f t="shared" si="0"/>
        <v>230</v>
      </c>
      <c r="I23" s="40">
        <v>360</v>
      </c>
      <c r="J23" s="41">
        <f t="shared" si="1"/>
        <v>0</v>
      </c>
      <c r="K23" s="41">
        <f t="shared" si="2"/>
        <v>0</v>
      </c>
      <c r="L23" s="43"/>
      <c r="M23" s="42"/>
    </row>
    <row r="24" spans="1:13" ht="15.75" customHeight="1" x14ac:dyDescent="0.15">
      <c r="A24" s="30" t="str">
        <f>年终奖金!A24</f>
        <v>TPY029</v>
      </c>
      <c r="B24" s="35">
        <f>年终奖金!B24</f>
        <v>0</v>
      </c>
      <c r="C24" s="35">
        <f>年终奖金!C24</f>
        <v>0</v>
      </c>
      <c r="D24" s="38">
        <f>年终奖金!D24</f>
        <v>0</v>
      </c>
      <c r="E24" s="43"/>
      <c r="F24" s="40">
        <v>260</v>
      </c>
      <c r="G24" s="40">
        <v>0</v>
      </c>
      <c r="H24" s="41">
        <f t="shared" si="0"/>
        <v>260</v>
      </c>
      <c r="I24" s="40">
        <v>289</v>
      </c>
      <c r="J24" s="41">
        <f t="shared" si="1"/>
        <v>0</v>
      </c>
      <c r="K24" s="41">
        <f t="shared" si="2"/>
        <v>0</v>
      </c>
      <c r="L24" s="43"/>
      <c r="M24" s="42"/>
    </row>
    <row r="25" spans="1:13" ht="15.75" customHeight="1" x14ac:dyDescent="0.15">
      <c r="A25" s="30" t="str">
        <f>年终奖金!A25</f>
        <v>TPY031</v>
      </c>
      <c r="B25" s="35">
        <f>年终奖金!B25</f>
        <v>0</v>
      </c>
      <c r="C25" s="35">
        <f>年终奖金!C25</f>
        <v>0</v>
      </c>
      <c r="D25" s="38">
        <f>年终奖金!D25</f>
        <v>0</v>
      </c>
      <c r="E25" s="43"/>
      <c r="F25" s="40">
        <v>260</v>
      </c>
      <c r="G25" s="40">
        <v>0</v>
      </c>
      <c r="H25" s="41">
        <f t="shared" si="0"/>
        <v>260</v>
      </c>
      <c r="I25" s="40">
        <v>289</v>
      </c>
      <c r="J25" s="41">
        <f t="shared" si="1"/>
        <v>0</v>
      </c>
      <c r="K25" s="41">
        <f t="shared" si="2"/>
        <v>0</v>
      </c>
      <c r="L25" s="43"/>
      <c r="M25" s="42"/>
    </row>
    <row r="26" spans="1:13" ht="15.75" customHeight="1" x14ac:dyDescent="0.15">
      <c r="A26" s="30" t="str">
        <f>年终奖金!A26</f>
        <v>TPY032</v>
      </c>
      <c r="B26" s="35">
        <f>年终奖金!B26</f>
        <v>0</v>
      </c>
      <c r="C26" s="35">
        <f>年终奖金!C26</f>
        <v>0</v>
      </c>
      <c r="D26" s="38">
        <f>年终奖金!D26</f>
        <v>0</v>
      </c>
      <c r="E26" s="43"/>
      <c r="F26" s="40">
        <v>260</v>
      </c>
      <c r="G26" s="40">
        <v>0</v>
      </c>
      <c r="H26" s="41">
        <f t="shared" si="0"/>
        <v>260</v>
      </c>
      <c r="I26" s="40">
        <v>206</v>
      </c>
      <c r="J26" s="41">
        <f t="shared" si="1"/>
        <v>0</v>
      </c>
      <c r="K26" s="41">
        <f t="shared" si="2"/>
        <v>0</v>
      </c>
      <c r="L26" s="43"/>
      <c r="M26" s="42"/>
    </row>
    <row r="27" spans="1:13" ht="15.75" customHeight="1" x14ac:dyDescent="0.15">
      <c r="A27" s="30" t="str">
        <f>年终奖金!A27</f>
        <v>TPY033</v>
      </c>
      <c r="B27" s="35">
        <f>年终奖金!B27</f>
        <v>0</v>
      </c>
      <c r="C27" s="35">
        <f>年终奖金!C27</f>
        <v>0</v>
      </c>
      <c r="D27" s="38">
        <f>年终奖金!D27</f>
        <v>0</v>
      </c>
      <c r="E27" s="43"/>
      <c r="F27" s="40">
        <v>260</v>
      </c>
      <c r="G27" s="40">
        <v>55</v>
      </c>
      <c r="H27" s="41">
        <f t="shared" si="0"/>
        <v>205</v>
      </c>
      <c r="I27" s="40">
        <v>308</v>
      </c>
      <c r="J27" s="41">
        <f t="shared" si="1"/>
        <v>0</v>
      </c>
      <c r="K27" s="41">
        <f t="shared" si="2"/>
        <v>0</v>
      </c>
      <c r="L27" s="43"/>
      <c r="M27" s="42"/>
    </row>
    <row r="28" spans="1:13" ht="15.75" customHeight="1" x14ac:dyDescent="0.15">
      <c r="A28" s="30" t="str">
        <f>年终奖金!A28</f>
        <v>TPY034</v>
      </c>
      <c r="B28" s="35">
        <f>年终奖金!B28</f>
        <v>0</v>
      </c>
      <c r="C28" s="35">
        <f>年终奖金!C28</f>
        <v>0</v>
      </c>
      <c r="D28" s="38">
        <f>年终奖金!D28</f>
        <v>0</v>
      </c>
      <c r="E28" s="43"/>
      <c r="F28" s="40">
        <v>260</v>
      </c>
      <c r="G28" s="40">
        <v>0</v>
      </c>
      <c r="H28" s="41">
        <f t="shared" si="0"/>
        <v>260</v>
      </c>
      <c r="I28" s="40">
        <v>289</v>
      </c>
      <c r="J28" s="41">
        <f t="shared" si="1"/>
        <v>0</v>
      </c>
      <c r="K28" s="41">
        <f t="shared" si="2"/>
        <v>0</v>
      </c>
      <c r="L28" s="43"/>
      <c r="M28" s="42"/>
    </row>
    <row r="29" spans="1:13" ht="15.75" customHeight="1" x14ac:dyDescent="0.15">
      <c r="A29" s="30" t="str">
        <f>年终奖金!A29</f>
        <v>TPY035</v>
      </c>
      <c r="B29" s="35">
        <f>年终奖金!B29</f>
        <v>0</v>
      </c>
      <c r="C29" s="35">
        <f>年终奖金!C29</f>
        <v>0</v>
      </c>
      <c r="D29" s="38">
        <f>年终奖金!D29</f>
        <v>0</v>
      </c>
      <c r="E29" s="43"/>
      <c r="F29" s="40">
        <v>260</v>
      </c>
      <c r="G29" s="40">
        <v>135</v>
      </c>
      <c r="H29" s="41">
        <f t="shared" si="0"/>
        <v>125</v>
      </c>
      <c r="I29" s="40">
        <v>289</v>
      </c>
      <c r="J29" s="41">
        <f t="shared" si="1"/>
        <v>0</v>
      </c>
      <c r="K29" s="41">
        <f t="shared" si="2"/>
        <v>0</v>
      </c>
      <c r="L29" s="43"/>
      <c r="M29" s="42"/>
    </row>
    <row r="30" spans="1:13" ht="15.75" customHeight="1" x14ac:dyDescent="0.15">
      <c r="A30" s="30" t="str">
        <f>年终奖金!A30</f>
        <v>TPY036</v>
      </c>
      <c r="B30" s="35">
        <f>年终奖金!B30</f>
        <v>0</v>
      </c>
      <c r="C30" s="35">
        <f>年终奖金!C30</f>
        <v>0</v>
      </c>
      <c r="D30" s="38">
        <f>年终奖金!D30</f>
        <v>0</v>
      </c>
      <c r="E30" s="43"/>
      <c r="F30" s="40">
        <v>260</v>
      </c>
      <c r="G30" s="40">
        <v>0</v>
      </c>
      <c r="H30" s="41">
        <f t="shared" si="0"/>
        <v>260</v>
      </c>
      <c r="I30" s="40">
        <v>289</v>
      </c>
      <c r="J30" s="41">
        <f t="shared" si="1"/>
        <v>0</v>
      </c>
      <c r="K30" s="41">
        <f t="shared" si="2"/>
        <v>0</v>
      </c>
      <c r="L30" s="43"/>
      <c r="M30" s="42"/>
    </row>
    <row r="31" spans="1:13" ht="15.75" customHeight="1" x14ac:dyDescent="0.15">
      <c r="A31" s="30" t="str">
        <f>年终奖金!A31</f>
        <v>TPY037</v>
      </c>
      <c r="B31" s="35">
        <f>年终奖金!B31</f>
        <v>0</v>
      </c>
      <c r="C31" s="35">
        <f>年终奖金!C31</f>
        <v>0</v>
      </c>
      <c r="D31" s="38">
        <f>年终奖金!D31</f>
        <v>0</v>
      </c>
      <c r="E31" s="43"/>
      <c r="F31" s="40">
        <v>260</v>
      </c>
      <c r="G31" s="40">
        <v>0</v>
      </c>
      <c r="H31" s="41">
        <f t="shared" si="0"/>
        <v>260</v>
      </c>
      <c r="I31" s="40">
        <v>289</v>
      </c>
      <c r="J31" s="41">
        <f t="shared" si="1"/>
        <v>0</v>
      </c>
      <c r="K31" s="41">
        <f t="shared" si="2"/>
        <v>0</v>
      </c>
      <c r="L31" s="43"/>
      <c r="M31" s="42"/>
    </row>
    <row r="32" spans="1:13" ht="15.75" customHeight="1" x14ac:dyDescent="0.15">
      <c r="A32" s="30" t="str">
        <f>年终奖金!A32</f>
        <v>TPY038</v>
      </c>
      <c r="B32" s="35">
        <f>年终奖金!B32</f>
        <v>0</v>
      </c>
      <c r="C32" s="35">
        <f>年终奖金!C32</f>
        <v>0</v>
      </c>
      <c r="D32" s="38">
        <f>年终奖金!D32</f>
        <v>0</v>
      </c>
      <c r="E32" s="43"/>
      <c r="F32" s="40">
        <v>260</v>
      </c>
      <c r="G32" s="40">
        <v>0</v>
      </c>
      <c r="H32" s="41">
        <f t="shared" si="0"/>
        <v>260</v>
      </c>
      <c r="I32" s="40">
        <v>289</v>
      </c>
      <c r="J32" s="41">
        <f t="shared" si="1"/>
        <v>0</v>
      </c>
      <c r="K32" s="41">
        <f t="shared" si="2"/>
        <v>0</v>
      </c>
      <c r="L32" s="43"/>
      <c r="M32" s="42"/>
    </row>
    <row r="33" spans="1:13" ht="15.75" customHeight="1" x14ac:dyDescent="0.15">
      <c r="A33" s="30" t="str">
        <f>年终奖金!A33</f>
        <v>TPY039</v>
      </c>
      <c r="B33" s="35">
        <f>年终奖金!B33</f>
        <v>0</v>
      </c>
      <c r="C33" s="35">
        <f>年终奖金!C33</f>
        <v>0</v>
      </c>
      <c r="D33" s="38">
        <f>年终奖金!D33</f>
        <v>0</v>
      </c>
      <c r="E33" s="43"/>
      <c r="F33" s="40">
        <v>260</v>
      </c>
      <c r="G33" s="40">
        <v>0</v>
      </c>
      <c r="H33" s="41">
        <f t="shared" si="0"/>
        <v>260</v>
      </c>
      <c r="I33" s="40">
        <v>289</v>
      </c>
      <c r="J33" s="41">
        <f t="shared" si="1"/>
        <v>0</v>
      </c>
      <c r="K33" s="41">
        <f t="shared" si="2"/>
        <v>0</v>
      </c>
      <c r="L33" s="43"/>
      <c r="M33" s="42"/>
    </row>
    <row r="34" spans="1:13" ht="15.75" customHeight="1" x14ac:dyDescent="0.15">
      <c r="A34" s="30" t="str">
        <f>年终奖金!A34</f>
        <v>TPY040</v>
      </c>
      <c r="B34" s="35">
        <f>年终奖金!B34</f>
        <v>0</v>
      </c>
      <c r="C34" s="35">
        <f>年终奖金!C34</f>
        <v>0</v>
      </c>
      <c r="D34" s="38">
        <f>年终奖金!D34</f>
        <v>0</v>
      </c>
      <c r="E34" s="43"/>
      <c r="F34" s="40">
        <v>260</v>
      </c>
      <c r="G34" s="40">
        <v>0</v>
      </c>
      <c r="H34" s="41">
        <f t="shared" si="0"/>
        <v>260</v>
      </c>
      <c r="I34" s="40">
        <v>309</v>
      </c>
      <c r="J34" s="41">
        <f t="shared" si="1"/>
        <v>0</v>
      </c>
      <c r="K34" s="41">
        <f t="shared" si="2"/>
        <v>0</v>
      </c>
      <c r="L34" s="43"/>
      <c r="M34" s="42"/>
    </row>
    <row r="35" spans="1:13" ht="15.75" customHeight="1" x14ac:dyDescent="0.15">
      <c r="A35" s="30" t="str">
        <f>年终奖金!A35</f>
        <v>TPY041</v>
      </c>
      <c r="B35" s="35">
        <f>年终奖金!B35</f>
        <v>0</v>
      </c>
      <c r="C35" s="35">
        <f>年终奖金!C35</f>
        <v>0</v>
      </c>
      <c r="D35" s="38">
        <f>年终奖金!D35</f>
        <v>0</v>
      </c>
      <c r="E35" s="43"/>
      <c r="F35" s="40">
        <v>260</v>
      </c>
      <c r="G35" s="40">
        <v>0</v>
      </c>
      <c r="H35" s="41">
        <f t="shared" si="0"/>
        <v>260</v>
      </c>
      <c r="I35" s="40">
        <v>206</v>
      </c>
      <c r="J35" s="41">
        <f t="shared" si="1"/>
        <v>0</v>
      </c>
      <c r="K35" s="41">
        <f t="shared" si="2"/>
        <v>0</v>
      </c>
      <c r="L35" s="43"/>
      <c r="M35" s="42"/>
    </row>
    <row r="36" spans="1:13" ht="15.75" customHeight="1" x14ac:dyDescent="0.15">
      <c r="A36" s="30" t="str">
        <f>年终奖金!A36</f>
        <v>TPY049</v>
      </c>
      <c r="B36" s="35">
        <f>年终奖金!B36</f>
        <v>0</v>
      </c>
      <c r="C36" s="35">
        <f>年终奖金!C36</f>
        <v>0</v>
      </c>
      <c r="D36" s="38">
        <f>年终奖金!D36</f>
        <v>0</v>
      </c>
      <c r="E36" s="43"/>
      <c r="F36" s="40">
        <v>260</v>
      </c>
      <c r="G36" s="40">
        <v>0</v>
      </c>
      <c r="H36" s="41">
        <f t="shared" si="0"/>
        <v>260</v>
      </c>
      <c r="I36" s="40">
        <v>309</v>
      </c>
      <c r="J36" s="41">
        <f t="shared" si="1"/>
        <v>0</v>
      </c>
      <c r="K36" s="41">
        <f t="shared" si="2"/>
        <v>0</v>
      </c>
      <c r="L36" s="43"/>
      <c r="M36" s="42"/>
    </row>
    <row r="37" spans="1:13" ht="15.75" customHeight="1" x14ac:dyDescent="0.15">
      <c r="A37" s="30" t="str">
        <f>年终奖金!A37</f>
        <v>TPY050</v>
      </c>
      <c r="B37" s="35">
        <f>年终奖金!B37</f>
        <v>0</v>
      </c>
      <c r="C37" s="35">
        <f>年终奖金!C37</f>
        <v>0</v>
      </c>
      <c r="D37" s="38">
        <f>年终奖金!D37</f>
        <v>0</v>
      </c>
      <c r="E37" s="43"/>
      <c r="F37" s="40">
        <v>260</v>
      </c>
      <c r="G37" s="40">
        <v>0</v>
      </c>
      <c r="H37" s="41">
        <f t="shared" si="0"/>
        <v>260</v>
      </c>
      <c r="I37" s="40">
        <v>206</v>
      </c>
      <c r="J37" s="41">
        <f t="shared" si="1"/>
        <v>0</v>
      </c>
      <c r="K37" s="41">
        <f t="shared" si="2"/>
        <v>0</v>
      </c>
      <c r="L37" s="43"/>
      <c r="M37" s="42"/>
    </row>
    <row r="38" spans="1:13" ht="15.75" customHeight="1" x14ac:dyDescent="0.15">
      <c r="A38" s="30" t="str">
        <f>年终奖金!A38</f>
        <v>TPY051</v>
      </c>
      <c r="B38" s="35">
        <f>年终奖金!B38</f>
        <v>0</v>
      </c>
      <c r="C38" s="35">
        <f>年终奖金!C38</f>
        <v>0</v>
      </c>
      <c r="D38" s="38">
        <f>年终奖金!D38</f>
        <v>0</v>
      </c>
      <c r="E38" s="43"/>
      <c r="F38" s="40">
        <v>260</v>
      </c>
      <c r="G38" s="40">
        <v>0</v>
      </c>
      <c r="H38" s="41">
        <f t="shared" si="0"/>
        <v>260</v>
      </c>
      <c r="I38" s="40">
        <v>206</v>
      </c>
      <c r="J38" s="41">
        <f t="shared" si="1"/>
        <v>0</v>
      </c>
      <c r="K38" s="41">
        <f t="shared" si="2"/>
        <v>0</v>
      </c>
      <c r="L38" s="43"/>
      <c r="M38" s="42"/>
    </row>
    <row r="39" spans="1:13" ht="15.75" customHeight="1" x14ac:dyDescent="0.15">
      <c r="A39" s="30" t="str">
        <f>年终奖金!A39</f>
        <v>TPY052</v>
      </c>
      <c r="B39" s="35">
        <f>年终奖金!B39</f>
        <v>0</v>
      </c>
      <c r="C39" s="35">
        <f>年终奖金!C39</f>
        <v>0</v>
      </c>
      <c r="D39" s="38">
        <f>年终奖金!D39</f>
        <v>0</v>
      </c>
      <c r="E39" s="43"/>
      <c r="F39" s="40">
        <v>260</v>
      </c>
      <c r="G39" s="40">
        <v>45</v>
      </c>
      <c r="H39" s="41">
        <f t="shared" si="0"/>
        <v>215</v>
      </c>
      <c r="I39" s="40">
        <v>289</v>
      </c>
      <c r="J39" s="41">
        <f t="shared" ref="J39:J71" si="3">IF((D39+F39-G39-3500)&gt;=0,D39+F39-G39-3500,0)</f>
        <v>0</v>
      </c>
      <c r="K39" s="41">
        <f t="shared" ref="K39:K71" si="4">ROUND(IF(J39&lt;=1500,J39*0.03,IF(J39&lt;=4500,J39*0.1-105,IF(J39&lt;=9000,J39*0.2-555,IF(J39&lt;=35000,J39*0.25-1005,IF(J39&lt;=55000,J39*0.3-2755,IF(J39&lt;=80000,J39*0.35-5505,J39*0.45-13505)))))),2)</f>
        <v>0</v>
      </c>
      <c r="L39" s="39"/>
      <c r="M39" s="42"/>
    </row>
    <row r="40" spans="1:13" ht="15.75" customHeight="1" x14ac:dyDescent="0.15">
      <c r="A40" s="30" t="str">
        <f>年终奖金!A40</f>
        <v>TPY053</v>
      </c>
      <c r="B40" s="35">
        <f>年终奖金!B40</f>
        <v>0</v>
      </c>
      <c r="C40" s="35">
        <f>年终奖金!C40</f>
        <v>0</v>
      </c>
      <c r="D40" s="38">
        <f>年终奖金!D40</f>
        <v>0</v>
      </c>
      <c r="E40" s="43"/>
      <c r="F40" s="40">
        <v>260</v>
      </c>
      <c r="G40" s="40">
        <v>0</v>
      </c>
      <c r="H40" s="41">
        <f t="shared" si="0"/>
        <v>260</v>
      </c>
      <c r="I40" s="40">
        <v>206</v>
      </c>
      <c r="J40" s="41">
        <f t="shared" si="3"/>
        <v>0</v>
      </c>
      <c r="K40" s="41">
        <f t="shared" si="4"/>
        <v>0</v>
      </c>
      <c r="L40" s="39"/>
      <c r="M40" s="42"/>
    </row>
    <row r="41" spans="1:13" ht="15.75" customHeight="1" x14ac:dyDescent="0.15">
      <c r="A41" s="30" t="str">
        <f>年终奖金!A41</f>
        <v>TPY054</v>
      </c>
      <c r="B41" s="35">
        <f>年终奖金!B41</f>
        <v>0</v>
      </c>
      <c r="C41" s="35">
        <f>年终奖金!C41</f>
        <v>0</v>
      </c>
      <c r="D41" s="38">
        <f>年终奖金!D41</f>
        <v>0</v>
      </c>
      <c r="E41" s="43"/>
      <c r="F41" s="40">
        <v>260</v>
      </c>
      <c r="G41" s="40">
        <v>0</v>
      </c>
      <c r="H41" s="41">
        <f t="shared" si="0"/>
        <v>260</v>
      </c>
      <c r="I41" s="40">
        <v>206</v>
      </c>
      <c r="J41" s="41">
        <f t="shared" si="3"/>
        <v>0</v>
      </c>
      <c r="K41" s="41">
        <f t="shared" si="4"/>
        <v>0</v>
      </c>
      <c r="L41" s="39"/>
      <c r="M41" s="42"/>
    </row>
    <row r="42" spans="1:13" ht="15.75" customHeight="1" x14ac:dyDescent="0.15">
      <c r="A42" s="30" t="str">
        <f>年终奖金!A42</f>
        <v>TPY055</v>
      </c>
      <c r="B42" s="35">
        <f>年终奖金!B42</f>
        <v>0</v>
      </c>
      <c r="C42" s="35">
        <f>年终奖金!C42</f>
        <v>0</v>
      </c>
      <c r="D42" s="38">
        <f>年终奖金!D42</f>
        <v>0</v>
      </c>
      <c r="E42" s="43"/>
      <c r="F42" s="40">
        <v>260</v>
      </c>
      <c r="G42" s="40">
        <v>0</v>
      </c>
      <c r="H42" s="41">
        <f t="shared" si="0"/>
        <v>260</v>
      </c>
      <c r="I42" s="40">
        <v>206</v>
      </c>
      <c r="J42" s="41">
        <f t="shared" si="3"/>
        <v>0</v>
      </c>
      <c r="K42" s="41">
        <f t="shared" si="4"/>
        <v>0</v>
      </c>
      <c r="L42" s="39"/>
      <c r="M42" s="42"/>
    </row>
    <row r="43" spans="1:13" ht="15.75" customHeight="1" x14ac:dyDescent="0.15">
      <c r="A43" s="30" t="str">
        <f>年终奖金!A43</f>
        <v>TPY056</v>
      </c>
      <c r="B43" s="35">
        <f>年终奖金!B43</f>
        <v>0</v>
      </c>
      <c r="C43" s="35">
        <f>年终奖金!C43</f>
        <v>0</v>
      </c>
      <c r="D43" s="38">
        <f>年终奖金!D43</f>
        <v>0</v>
      </c>
      <c r="E43" s="43"/>
      <c r="F43" s="40">
        <v>260</v>
      </c>
      <c r="G43" s="40">
        <v>0</v>
      </c>
      <c r="H43" s="41">
        <f t="shared" si="0"/>
        <v>260</v>
      </c>
      <c r="I43" s="40">
        <v>206</v>
      </c>
      <c r="J43" s="41">
        <f t="shared" si="3"/>
        <v>0</v>
      </c>
      <c r="K43" s="41">
        <f t="shared" si="4"/>
        <v>0</v>
      </c>
      <c r="L43" s="39"/>
      <c r="M43" s="42"/>
    </row>
    <row r="44" spans="1:13" ht="15.75" customHeight="1" x14ac:dyDescent="0.15">
      <c r="A44" s="30" t="str">
        <f>年终奖金!A44</f>
        <v>TPY057</v>
      </c>
      <c r="B44" s="35">
        <f>年终奖金!B44</f>
        <v>0</v>
      </c>
      <c r="C44" s="35">
        <f>年终奖金!C44</f>
        <v>0</v>
      </c>
      <c r="D44" s="38">
        <f>年终奖金!D44</f>
        <v>0</v>
      </c>
      <c r="E44" s="43"/>
      <c r="F44" s="40">
        <v>260</v>
      </c>
      <c r="G44" s="40">
        <v>0</v>
      </c>
      <c r="H44" s="41">
        <f t="shared" si="0"/>
        <v>260</v>
      </c>
      <c r="I44" s="40">
        <v>206</v>
      </c>
      <c r="J44" s="41">
        <f t="shared" si="3"/>
        <v>0</v>
      </c>
      <c r="K44" s="41">
        <f t="shared" si="4"/>
        <v>0</v>
      </c>
      <c r="L44" s="39"/>
      <c r="M44" s="42"/>
    </row>
    <row r="45" spans="1:13" ht="15.75" customHeight="1" x14ac:dyDescent="0.15">
      <c r="A45" s="30" t="str">
        <f>年终奖金!A45</f>
        <v>TPY058</v>
      </c>
      <c r="B45" s="35">
        <f>年终奖金!B45</f>
        <v>0</v>
      </c>
      <c r="C45" s="35">
        <f>年终奖金!C45</f>
        <v>0</v>
      </c>
      <c r="D45" s="38">
        <f>年终奖金!D45</f>
        <v>0</v>
      </c>
      <c r="E45" s="43"/>
      <c r="F45" s="40">
        <v>260</v>
      </c>
      <c r="G45" s="40">
        <v>32</v>
      </c>
      <c r="H45" s="41">
        <f t="shared" si="0"/>
        <v>228</v>
      </c>
      <c r="I45" s="40">
        <v>206</v>
      </c>
      <c r="J45" s="41">
        <f t="shared" si="3"/>
        <v>0</v>
      </c>
      <c r="K45" s="41">
        <f t="shared" si="4"/>
        <v>0</v>
      </c>
      <c r="L45" s="39"/>
      <c r="M45" s="42"/>
    </row>
    <row r="46" spans="1:13" ht="15.75" customHeight="1" x14ac:dyDescent="0.15">
      <c r="A46" s="30" t="str">
        <f>年终奖金!A46</f>
        <v>TPY059</v>
      </c>
      <c r="B46" s="35">
        <f>年终奖金!B46</f>
        <v>0</v>
      </c>
      <c r="C46" s="35">
        <f>年终奖金!C46</f>
        <v>0</v>
      </c>
      <c r="D46" s="38">
        <f>年终奖金!D46</f>
        <v>0</v>
      </c>
      <c r="E46" s="43"/>
      <c r="F46" s="40">
        <v>260</v>
      </c>
      <c r="G46" s="40">
        <v>0</v>
      </c>
      <c r="H46" s="41">
        <f t="shared" si="0"/>
        <v>260</v>
      </c>
      <c r="I46" s="40">
        <v>206</v>
      </c>
      <c r="J46" s="41">
        <f t="shared" si="3"/>
        <v>0</v>
      </c>
      <c r="K46" s="41">
        <f t="shared" si="4"/>
        <v>0</v>
      </c>
      <c r="L46" s="39"/>
      <c r="M46" s="42"/>
    </row>
    <row r="47" spans="1:13" ht="15.75" customHeight="1" x14ac:dyDescent="0.15">
      <c r="A47" s="30" t="str">
        <f>年终奖金!A47</f>
        <v>TPY061</v>
      </c>
      <c r="B47" s="35">
        <f>年终奖金!B47</f>
        <v>0</v>
      </c>
      <c r="C47" s="35">
        <f>年终奖金!C47</f>
        <v>0</v>
      </c>
      <c r="D47" s="38">
        <f>年终奖金!D47</f>
        <v>0</v>
      </c>
      <c r="E47" s="43"/>
      <c r="F47" s="40">
        <v>260</v>
      </c>
      <c r="G47" s="40">
        <v>0</v>
      </c>
      <c r="H47" s="41">
        <f t="shared" si="0"/>
        <v>260</v>
      </c>
      <c r="I47" s="40">
        <v>206</v>
      </c>
      <c r="J47" s="41">
        <f t="shared" si="3"/>
        <v>0</v>
      </c>
      <c r="K47" s="41">
        <f t="shared" si="4"/>
        <v>0</v>
      </c>
      <c r="L47" s="39"/>
      <c r="M47" s="42"/>
    </row>
    <row r="48" spans="1:13" ht="15.75" customHeight="1" x14ac:dyDescent="0.15">
      <c r="A48" s="30" t="str">
        <f>年终奖金!A48</f>
        <v>TPY062</v>
      </c>
      <c r="B48" s="35">
        <f>年终奖金!B48</f>
        <v>0</v>
      </c>
      <c r="C48" s="35">
        <f>年终奖金!C48</f>
        <v>0</v>
      </c>
      <c r="D48" s="38">
        <f>年终奖金!D48</f>
        <v>0</v>
      </c>
      <c r="E48" s="43"/>
      <c r="F48" s="40">
        <v>260</v>
      </c>
      <c r="G48" s="40">
        <v>0</v>
      </c>
      <c r="H48" s="41">
        <f t="shared" si="0"/>
        <v>260</v>
      </c>
      <c r="I48" s="40">
        <v>206</v>
      </c>
      <c r="J48" s="41">
        <f t="shared" si="3"/>
        <v>0</v>
      </c>
      <c r="K48" s="41">
        <f t="shared" si="4"/>
        <v>0</v>
      </c>
      <c r="L48" s="39"/>
      <c r="M48" s="42"/>
    </row>
    <row r="49" spans="1:13" ht="15.75" customHeight="1" x14ac:dyDescent="0.15">
      <c r="A49" s="30" t="str">
        <f>年终奖金!A49</f>
        <v>TPY064</v>
      </c>
      <c r="B49" s="35">
        <f>年终奖金!B49</f>
        <v>0</v>
      </c>
      <c r="C49" s="35">
        <f>年终奖金!C49</f>
        <v>0</v>
      </c>
      <c r="D49" s="38">
        <f>年终奖金!D49</f>
        <v>0</v>
      </c>
      <c r="E49" s="43"/>
      <c r="F49" s="40">
        <v>260</v>
      </c>
      <c r="G49" s="40">
        <v>0</v>
      </c>
      <c r="H49" s="41">
        <f t="shared" si="0"/>
        <v>260</v>
      </c>
      <c r="I49" s="40">
        <v>206</v>
      </c>
      <c r="J49" s="41">
        <f t="shared" si="3"/>
        <v>0</v>
      </c>
      <c r="K49" s="41">
        <f t="shared" si="4"/>
        <v>0</v>
      </c>
      <c r="L49" s="39"/>
      <c r="M49" s="42"/>
    </row>
    <row r="50" spans="1:13" ht="15.75" customHeight="1" x14ac:dyDescent="0.15">
      <c r="A50" s="30" t="str">
        <f>年终奖金!A50</f>
        <v>TPY065</v>
      </c>
      <c r="B50" s="35">
        <f>年终奖金!B50</f>
        <v>0</v>
      </c>
      <c r="C50" s="35">
        <f>年终奖金!C50</f>
        <v>0</v>
      </c>
      <c r="D50" s="38">
        <f>年终奖金!D50</f>
        <v>0</v>
      </c>
      <c r="E50" s="43"/>
      <c r="F50" s="40">
        <v>260</v>
      </c>
      <c r="G50" s="40">
        <v>0</v>
      </c>
      <c r="H50" s="41">
        <f t="shared" si="0"/>
        <v>260</v>
      </c>
      <c r="I50" s="40">
        <v>206</v>
      </c>
      <c r="J50" s="41">
        <f t="shared" si="3"/>
        <v>0</v>
      </c>
      <c r="K50" s="41">
        <f t="shared" si="4"/>
        <v>0</v>
      </c>
      <c r="L50" s="39"/>
      <c r="M50" s="42"/>
    </row>
    <row r="51" spans="1:13" ht="15.75" customHeight="1" x14ac:dyDescent="0.15">
      <c r="A51" s="30" t="str">
        <f>年终奖金!A51</f>
        <v>TPY066</v>
      </c>
      <c r="B51" s="35">
        <f>年终奖金!B51</f>
        <v>0</v>
      </c>
      <c r="C51" s="35">
        <f>年终奖金!C51</f>
        <v>0</v>
      </c>
      <c r="D51" s="38">
        <f>年终奖金!D51</f>
        <v>0</v>
      </c>
      <c r="E51" s="43"/>
      <c r="F51" s="40">
        <v>260</v>
      </c>
      <c r="G51" s="40">
        <v>55</v>
      </c>
      <c r="H51" s="41">
        <f t="shared" si="0"/>
        <v>205</v>
      </c>
      <c r="I51" s="40">
        <v>314</v>
      </c>
      <c r="J51" s="41">
        <f t="shared" si="3"/>
        <v>0</v>
      </c>
      <c r="K51" s="41">
        <f t="shared" si="4"/>
        <v>0</v>
      </c>
      <c r="L51" s="39"/>
      <c r="M51" s="42"/>
    </row>
    <row r="52" spans="1:13" ht="15.75" customHeight="1" x14ac:dyDescent="0.15">
      <c r="A52" s="30" t="str">
        <f>年终奖金!A52</f>
        <v>TPY067</v>
      </c>
      <c r="B52" s="35">
        <f>年终奖金!B52</f>
        <v>0</v>
      </c>
      <c r="C52" s="35">
        <f>年终奖金!C52</f>
        <v>0</v>
      </c>
      <c r="D52" s="38">
        <f>年终奖金!D52</f>
        <v>0</v>
      </c>
      <c r="E52" s="43"/>
      <c r="F52" s="40">
        <v>260</v>
      </c>
      <c r="G52" s="40">
        <v>0</v>
      </c>
      <c r="H52" s="41">
        <f t="shared" si="0"/>
        <v>260</v>
      </c>
      <c r="I52" s="40">
        <v>289</v>
      </c>
      <c r="J52" s="41">
        <f t="shared" si="3"/>
        <v>0</v>
      </c>
      <c r="K52" s="41">
        <f t="shared" si="4"/>
        <v>0</v>
      </c>
      <c r="L52" s="39"/>
      <c r="M52" s="42"/>
    </row>
    <row r="53" spans="1:13" ht="15.75" customHeight="1" x14ac:dyDescent="0.15">
      <c r="A53" s="30" t="str">
        <f>年终奖金!A53</f>
        <v>TPY068</v>
      </c>
      <c r="B53" s="35">
        <f>年终奖金!B53</f>
        <v>0</v>
      </c>
      <c r="C53" s="35">
        <f>年终奖金!C53</f>
        <v>0</v>
      </c>
      <c r="D53" s="38">
        <f>年终奖金!D53</f>
        <v>0</v>
      </c>
      <c r="E53" s="43"/>
      <c r="F53" s="40">
        <v>260</v>
      </c>
      <c r="G53" s="40">
        <v>0</v>
      </c>
      <c r="H53" s="41">
        <f t="shared" si="0"/>
        <v>260</v>
      </c>
      <c r="I53" s="40">
        <v>289</v>
      </c>
      <c r="J53" s="41">
        <f t="shared" si="3"/>
        <v>0</v>
      </c>
      <c r="K53" s="41">
        <f t="shared" si="4"/>
        <v>0</v>
      </c>
      <c r="L53" s="39"/>
      <c r="M53" s="42"/>
    </row>
    <row r="54" spans="1:13" ht="15.75" customHeight="1" x14ac:dyDescent="0.15">
      <c r="A54" s="30" t="str">
        <f>年终奖金!A54</f>
        <v>TPY069</v>
      </c>
      <c r="B54" s="35">
        <f>年终奖金!B54</f>
        <v>0</v>
      </c>
      <c r="C54" s="35">
        <f>年终奖金!C54</f>
        <v>0</v>
      </c>
      <c r="D54" s="38">
        <f>年终奖金!D54</f>
        <v>0</v>
      </c>
      <c r="E54" s="43"/>
      <c r="F54" s="40">
        <v>260</v>
      </c>
      <c r="G54" s="40">
        <v>0</v>
      </c>
      <c r="H54" s="41">
        <f t="shared" si="0"/>
        <v>260</v>
      </c>
      <c r="I54" s="40">
        <v>289</v>
      </c>
      <c r="J54" s="41">
        <f t="shared" si="3"/>
        <v>0</v>
      </c>
      <c r="K54" s="41">
        <f t="shared" si="4"/>
        <v>0</v>
      </c>
      <c r="L54" s="39"/>
      <c r="M54" s="42"/>
    </row>
    <row r="55" spans="1:13" ht="15.75" customHeight="1" x14ac:dyDescent="0.15">
      <c r="A55" s="30" t="str">
        <f>年终奖金!A55</f>
        <v>TPY070</v>
      </c>
      <c r="B55" s="35">
        <f>年终奖金!B55</f>
        <v>0</v>
      </c>
      <c r="C55" s="35">
        <f>年终奖金!C55</f>
        <v>0</v>
      </c>
      <c r="D55" s="38">
        <f>年终奖金!D55</f>
        <v>0</v>
      </c>
      <c r="E55" s="43"/>
      <c r="F55" s="40">
        <v>260</v>
      </c>
      <c r="G55" s="40">
        <v>0</v>
      </c>
      <c r="H55" s="41">
        <f t="shared" si="0"/>
        <v>260</v>
      </c>
      <c r="I55" s="40">
        <v>289</v>
      </c>
      <c r="J55" s="41">
        <f t="shared" si="3"/>
        <v>0</v>
      </c>
      <c r="K55" s="41">
        <f t="shared" si="4"/>
        <v>0</v>
      </c>
      <c r="L55" s="39"/>
      <c r="M55" s="42"/>
    </row>
    <row r="56" spans="1:13" ht="15.75" customHeight="1" x14ac:dyDescent="0.15">
      <c r="A56" s="30" t="str">
        <f>年终奖金!A56</f>
        <v>TPY072</v>
      </c>
      <c r="B56" s="35">
        <f>年终奖金!B56</f>
        <v>0</v>
      </c>
      <c r="C56" s="35">
        <f>年终奖金!C56</f>
        <v>0</v>
      </c>
      <c r="D56" s="38">
        <f>年终奖金!D56</f>
        <v>0</v>
      </c>
      <c r="E56" s="43"/>
      <c r="F56" s="40">
        <v>260</v>
      </c>
      <c r="G56" s="40">
        <v>80</v>
      </c>
      <c r="H56" s="41">
        <f t="shared" si="0"/>
        <v>180</v>
      </c>
      <c r="I56" s="40">
        <v>289</v>
      </c>
      <c r="J56" s="41">
        <f t="shared" si="3"/>
        <v>0</v>
      </c>
      <c r="K56" s="41">
        <f t="shared" si="4"/>
        <v>0</v>
      </c>
      <c r="L56" s="39"/>
      <c r="M56" s="42"/>
    </row>
    <row r="57" spans="1:13" ht="15.75" customHeight="1" x14ac:dyDescent="0.15">
      <c r="A57" s="30" t="str">
        <f>年终奖金!A57</f>
        <v>TPY073</v>
      </c>
      <c r="B57" s="35">
        <f>年终奖金!B57</f>
        <v>0</v>
      </c>
      <c r="C57" s="35">
        <f>年终奖金!C57</f>
        <v>0</v>
      </c>
      <c r="D57" s="38">
        <f>年终奖金!D57</f>
        <v>0</v>
      </c>
      <c r="E57" s="43"/>
      <c r="F57" s="40">
        <v>260</v>
      </c>
      <c r="G57" s="40">
        <v>0</v>
      </c>
      <c r="H57" s="41">
        <f t="shared" si="0"/>
        <v>260</v>
      </c>
      <c r="I57" s="40">
        <v>289</v>
      </c>
      <c r="J57" s="41">
        <f t="shared" si="3"/>
        <v>0</v>
      </c>
      <c r="K57" s="41">
        <f t="shared" si="4"/>
        <v>0</v>
      </c>
      <c r="L57" s="39"/>
      <c r="M57" s="42"/>
    </row>
    <row r="58" spans="1:13" ht="15.75" customHeight="1" x14ac:dyDescent="0.15">
      <c r="A58" s="30" t="str">
        <f>年终奖金!A58</f>
        <v>TPY074</v>
      </c>
      <c r="B58" s="35">
        <f>年终奖金!B58</f>
        <v>0</v>
      </c>
      <c r="C58" s="35">
        <f>年终奖金!C58</f>
        <v>0</v>
      </c>
      <c r="D58" s="38">
        <f>年终奖金!D58</f>
        <v>0</v>
      </c>
      <c r="E58" s="43"/>
      <c r="F58" s="40">
        <v>260</v>
      </c>
      <c r="G58" s="40">
        <v>0</v>
      </c>
      <c r="H58" s="41">
        <f t="shared" si="0"/>
        <v>260</v>
      </c>
      <c r="I58" s="40">
        <v>206</v>
      </c>
      <c r="J58" s="41">
        <f t="shared" si="3"/>
        <v>0</v>
      </c>
      <c r="K58" s="41">
        <f t="shared" si="4"/>
        <v>0</v>
      </c>
      <c r="L58" s="39"/>
      <c r="M58" s="42"/>
    </row>
    <row r="59" spans="1:13" ht="15.75" customHeight="1" x14ac:dyDescent="0.15">
      <c r="A59" s="30" t="str">
        <f>年终奖金!A59</f>
        <v>TPY075</v>
      </c>
      <c r="B59" s="35">
        <f>年终奖金!B59</f>
        <v>0</v>
      </c>
      <c r="C59" s="35">
        <f>年终奖金!C59</f>
        <v>0</v>
      </c>
      <c r="D59" s="38">
        <f>年终奖金!D59</f>
        <v>0</v>
      </c>
      <c r="E59" s="43"/>
      <c r="F59" s="40">
        <v>260</v>
      </c>
      <c r="G59" s="40">
        <v>0</v>
      </c>
      <c r="H59" s="41">
        <f t="shared" si="0"/>
        <v>260</v>
      </c>
      <c r="I59" s="40">
        <v>206</v>
      </c>
      <c r="J59" s="41">
        <f t="shared" si="3"/>
        <v>0</v>
      </c>
      <c r="K59" s="41">
        <f t="shared" si="4"/>
        <v>0</v>
      </c>
      <c r="L59" s="39"/>
      <c r="M59" s="42"/>
    </row>
    <row r="60" spans="1:13" ht="15.75" customHeight="1" x14ac:dyDescent="0.15">
      <c r="A60" s="30" t="str">
        <f>年终奖金!A60</f>
        <v>TPY085</v>
      </c>
      <c r="B60" s="35">
        <f>年终奖金!B60</f>
        <v>0</v>
      </c>
      <c r="C60" s="35">
        <f>年终奖金!C60</f>
        <v>0</v>
      </c>
      <c r="D60" s="38">
        <f>年终奖金!D60</f>
        <v>0</v>
      </c>
      <c r="E60" s="43"/>
      <c r="F60" s="40">
        <v>260</v>
      </c>
      <c r="G60" s="40">
        <v>0</v>
      </c>
      <c r="H60" s="41">
        <f t="shared" si="0"/>
        <v>260</v>
      </c>
      <c r="I60" s="40">
        <v>206</v>
      </c>
      <c r="J60" s="41">
        <f t="shared" si="3"/>
        <v>0</v>
      </c>
      <c r="K60" s="41">
        <f t="shared" si="4"/>
        <v>0</v>
      </c>
      <c r="L60" s="39"/>
      <c r="M60" s="42"/>
    </row>
    <row r="61" spans="1:13" ht="15.75" customHeight="1" x14ac:dyDescent="0.15">
      <c r="A61" s="30" t="str">
        <f>年终奖金!A61</f>
        <v>TPY086</v>
      </c>
      <c r="B61" s="35">
        <f>年终奖金!B61</f>
        <v>0</v>
      </c>
      <c r="C61" s="35">
        <f>年终奖金!C61</f>
        <v>0</v>
      </c>
      <c r="D61" s="38">
        <f>年终奖金!D61</f>
        <v>0</v>
      </c>
      <c r="E61" s="43"/>
      <c r="F61" s="40">
        <v>260</v>
      </c>
      <c r="G61" s="40">
        <v>0</v>
      </c>
      <c r="H61" s="41">
        <f t="shared" si="0"/>
        <v>260</v>
      </c>
      <c r="I61" s="40">
        <v>206</v>
      </c>
      <c r="J61" s="41">
        <f t="shared" si="3"/>
        <v>0</v>
      </c>
      <c r="K61" s="41">
        <f t="shared" si="4"/>
        <v>0</v>
      </c>
      <c r="L61" s="39"/>
      <c r="M61" s="42"/>
    </row>
    <row r="62" spans="1:13" ht="15.75" customHeight="1" x14ac:dyDescent="0.15">
      <c r="A62" s="30" t="str">
        <f>年终奖金!A62</f>
        <v>TPY087</v>
      </c>
      <c r="B62" s="35">
        <f>年终奖金!B62</f>
        <v>0</v>
      </c>
      <c r="C62" s="35">
        <f>年终奖金!C62</f>
        <v>0</v>
      </c>
      <c r="D62" s="38">
        <f>年终奖金!D62</f>
        <v>0</v>
      </c>
      <c r="E62" s="43"/>
      <c r="F62" s="40">
        <v>260</v>
      </c>
      <c r="G62" s="40">
        <v>0</v>
      </c>
      <c r="H62" s="41">
        <f t="shared" si="0"/>
        <v>260</v>
      </c>
      <c r="I62" s="40">
        <v>206</v>
      </c>
      <c r="J62" s="41">
        <f t="shared" si="3"/>
        <v>0</v>
      </c>
      <c r="K62" s="41">
        <f t="shared" si="4"/>
        <v>0</v>
      </c>
      <c r="L62" s="39"/>
      <c r="M62" s="42"/>
    </row>
    <row r="63" spans="1:13" ht="15.75" customHeight="1" x14ac:dyDescent="0.15">
      <c r="A63" s="30" t="str">
        <f>年终奖金!A63</f>
        <v>TPY092</v>
      </c>
      <c r="B63" s="35">
        <f>年终奖金!B63</f>
        <v>0</v>
      </c>
      <c r="C63" s="35">
        <f>年终奖金!C63</f>
        <v>0</v>
      </c>
      <c r="D63" s="38">
        <f>年终奖金!D63</f>
        <v>0</v>
      </c>
      <c r="E63" s="43"/>
      <c r="F63" s="40">
        <v>260</v>
      </c>
      <c r="G63" s="40">
        <v>100</v>
      </c>
      <c r="H63" s="41">
        <f t="shared" si="0"/>
        <v>160</v>
      </c>
      <c r="I63" s="40">
        <v>206</v>
      </c>
      <c r="J63" s="41">
        <f t="shared" si="3"/>
        <v>0</v>
      </c>
      <c r="K63" s="41">
        <f t="shared" si="4"/>
        <v>0</v>
      </c>
      <c r="L63" s="39"/>
      <c r="M63" s="42"/>
    </row>
    <row r="64" spans="1:13" ht="15.75" customHeight="1" x14ac:dyDescent="0.15">
      <c r="A64" s="30" t="str">
        <f>年终奖金!A64</f>
        <v>TPY093</v>
      </c>
      <c r="B64" s="35">
        <f>年终奖金!B64</f>
        <v>0</v>
      </c>
      <c r="C64" s="35">
        <f>年终奖金!C64</f>
        <v>0</v>
      </c>
      <c r="D64" s="38">
        <f>年终奖金!D64</f>
        <v>0</v>
      </c>
      <c r="E64" s="43"/>
      <c r="F64" s="40">
        <v>260</v>
      </c>
      <c r="G64" s="40">
        <v>0</v>
      </c>
      <c r="H64" s="41">
        <f t="shared" si="0"/>
        <v>260</v>
      </c>
      <c r="I64" s="40">
        <v>206</v>
      </c>
      <c r="J64" s="41">
        <f t="shared" si="3"/>
        <v>0</v>
      </c>
      <c r="K64" s="41">
        <f t="shared" si="4"/>
        <v>0</v>
      </c>
      <c r="L64" s="39"/>
      <c r="M64" s="42"/>
    </row>
    <row r="65" spans="1:13" ht="15.75" customHeight="1" x14ac:dyDescent="0.15">
      <c r="A65" s="30" t="str">
        <f>年终奖金!A65</f>
        <v>TPY094</v>
      </c>
      <c r="B65" s="35">
        <f>年终奖金!B65</f>
        <v>0</v>
      </c>
      <c r="C65" s="35">
        <f>年终奖金!C65</f>
        <v>0</v>
      </c>
      <c r="D65" s="38">
        <f>年终奖金!D65</f>
        <v>0</v>
      </c>
      <c r="E65" s="43"/>
      <c r="F65" s="40">
        <v>260</v>
      </c>
      <c r="G65" s="40">
        <v>0</v>
      </c>
      <c r="H65" s="41">
        <f t="shared" si="0"/>
        <v>260</v>
      </c>
      <c r="I65" s="40">
        <v>206</v>
      </c>
      <c r="J65" s="41">
        <f t="shared" si="3"/>
        <v>0</v>
      </c>
      <c r="K65" s="41">
        <f t="shared" si="4"/>
        <v>0</v>
      </c>
      <c r="L65" s="39"/>
      <c r="M65" s="42"/>
    </row>
    <row r="66" spans="1:13" ht="15.75" customHeight="1" x14ac:dyDescent="0.15">
      <c r="A66" s="30" t="str">
        <f>年终奖金!A66</f>
        <v>TPY095</v>
      </c>
      <c r="B66" s="35">
        <f>年终奖金!B66</f>
        <v>0</v>
      </c>
      <c r="C66" s="35">
        <f>年终奖金!C66</f>
        <v>0</v>
      </c>
      <c r="D66" s="38">
        <f>年终奖金!D66</f>
        <v>0</v>
      </c>
      <c r="E66" s="43"/>
      <c r="F66" s="40">
        <v>260</v>
      </c>
      <c r="G66" s="40">
        <v>0</v>
      </c>
      <c r="H66" s="41">
        <f t="shared" si="0"/>
        <v>260</v>
      </c>
      <c r="I66" s="40">
        <v>206</v>
      </c>
      <c r="J66" s="41">
        <f t="shared" si="3"/>
        <v>0</v>
      </c>
      <c r="K66" s="41">
        <f t="shared" si="4"/>
        <v>0</v>
      </c>
      <c r="L66" s="39"/>
      <c r="M66" s="42"/>
    </row>
    <row r="67" spans="1:13" ht="15.75" customHeight="1" x14ac:dyDescent="0.15">
      <c r="A67" s="30" t="str">
        <f>年终奖金!A67</f>
        <v>TPY096</v>
      </c>
      <c r="B67" s="35">
        <f>年终奖金!B67</f>
        <v>0</v>
      </c>
      <c r="C67" s="35">
        <f>年终奖金!C67</f>
        <v>0</v>
      </c>
      <c r="D67" s="38">
        <f>年终奖金!D67</f>
        <v>0</v>
      </c>
      <c r="E67" s="43"/>
      <c r="F67" s="40">
        <v>260</v>
      </c>
      <c r="G67" s="40">
        <v>0</v>
      </c>
      <c r="H67" s="41">
        <f t="shared" si="0"/>
        <v>260</v>
      </c>
      <c r="I67" s="40">
        <v>206</v>
      </c>
      <c r="J67" s="41">
        <f t="shared" si="3"/>
        <v>0</v>
      </c>
      <c r="K67" s="41">
        <f t="shared" si="4"/>
        <v>0</v>
      </c>
      <c r="L67" s="39"/>
      <c r="M67" s="42"/>
    </row>
    <row r="68" spans="1:13" ht="15.75" customHeight="1" x14ac:dyDescent="0.15">
      <c r="A68" s="30" t="str">
        <f>年终奖金!A68</f>
        <v>TPY097</v>
      </c>
      <c r="B68" s="35">
        <f>年终奖金!B68</f>
        <v>0</v>
      </c>
      <c r="C68" s="35">
        <f>年终奖金!C68</f>
        <v>0</v>
      </c>
      <c r="D68" s="38">
        <f>年终奖金!D68</f>
        <v>0</v>
      </c>
      <c r="E68" s="43"/>
      <c r="F68" s="40">
        <v>260</v>
      </c>
      <c r="G68" s="40">
        <v>0</v>
      </c>
      <c r="H68" s="41">
        <f t="shared" si="0"/>
        <v>260</v>
      </c>
      <c r="I68" s="40">
        <v>206</v>
      </c>
      <c r="J68" s="41">
        <f t="shared" si="3"/>
        <v>0</v>
      </c>
      <c r="K68" s="41">
        <f t="shared" si="4"/>
        <v>0</v>
      </c>
      <c r="L68" s="39"/>
      <c r="M68" s="42"/>
    </row>
    <row r="69" spans="1:13" ht="15.75" customHeight="1" x14ac:dyDescent="0.15">
      <c r="A69" s="30" t="str">
        <f>年终奖金!A69</f>
        <v>TPY098</v>
      </c>
      <c r="B69" s="35">
        <f>年终奖金!B69</f>
        <v>0</v>
      </c>
      <c r="C69" s="35">
        <f>年终奖金!C69</f>
        <v>0</v>
      </c>
      <c r="D69" s="38">
        <f>年终奖金!D69</f>
        <v>0</v>
      </c>
      <c r="E69" s="43"/>
      <c r="F69" s="40">
        <v>260</v>
      </c>
      <c r="G69" s="40">
        <v>0</v>
      </c>
      <c r="H69" s="41">
        <f t="shared" ref="H69:H71" si="5">D69+E69+F69-G69</f>
        <v>260</v>
      </c>
      <c r="I69" s="40">
        <v>206</v>
      </c>
      <c r="J69" s="41">
        <f t="shared" si="3"/>
        <v>0</v>
      </c>
      <c r="K69" s="41">
        <f t="shared" si="4"/>
        <v>0</v>
      </c>
      <c r="L69" s="39"/>
      <c r="M69" s="42"/>
    </row>
    <row r="70" spans="1:13" ht="15.75" customHeight="1" x14ac:dyDescent="0.15">
      <c r="A70" s="30" t="str">
        <f>年终奖金!A70</f>
        <v>TPY099</v>
      </c>
      <c r="B70" s="35">
        <f>年终奖金!B70</f>
        <v>0</v>
      </c>
      <c r="C70" s="35">
        <f>年终奖金!C70</f>
        <v>0</v>
      </c>
      <c r="D70" s="38">
        <f>年终奖金!D70</f>
        <v>0</v>
      </c>
      <c r="E70" s="43"/>
      <c r="F70" s="40">
        <v>260</v>
      </c>
      <c r="G70" s="40">
        <v>0</v>
      </c>
      <c r="H70" s="41">
        <f t="shared" si="5"/>
        <v>260</v>
      </c>
      <c r="I70" s="40">
        <v>206</v>
      </c>
      <c r="J70" s="41">
        <f t="shared" si="3"/>
        <v>0</v>
      </c>
      <c r="K70" s="41">
        <f t="shared" si="4"/>
        <v>0</v>
      </c>
      <c r="L70" s="39"/>
      <c r="M70" s="42"/>
    </row>
    <row r="71" spans="1:13" ht="15.75" customHeight="1" x14ac:dyDescent="0.15">
      <c r="A71" s="30" t="str">
        <f>年终奖金!A71</f>
        <v>TPY101</v>
      </c>
      <c r="B71" s="35">
        <f>年终奖金!B71</f>
        <v>0</v>
      </c>
      <c r="C71" s="35">
        <f>年终奖金!C71</f>
        <v>0</v>
      </c>
      <c r="D71" s="38">
        <f>年终奖金!D71</f>
        <v>0</v>
      </c>
      <c r="E71" s="39"/>
      <c r="F71" s="40">
        <v>260</v>
      </c>
      <c r="G71" s="40">
        <v>0</v>
      </c>
      <c r="H71" s="41">
        <f t="shared" si="5"/>
        <v>260</v>
      </c>
      <c r="I71" s="40">
        <v>206</v>
      </c>
      <c r="J71" s="41">
        <f t="shared" si="3"/>
        <v>0</v>
      </c>
      <c r="K71" s="41">
        <f t="shared" si="4"/>
        <v>0</v>
      </c>
      <c r="L71" s="39"/>
      <c r="M71" s="42"/>
    </row>
  </sheetData>
  <sheetProtection sheet="1" scenarios="1"/>
  <mergeCells count="1">
    <mergeCell ref="A1:M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5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5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5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5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5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5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5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5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5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5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5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5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5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5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5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5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5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5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5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5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5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5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5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5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5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5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5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5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5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5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5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5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5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5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5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3" sqref="A3"/>
    </sheetView>
  </sheetViews>
  <sheetFormatPr defaultRowHeight="13.5" x14ac:dyDescent="0.15"/>
  <cols>
    <col min="1" max="1" width="5.25" style="6" bestFit="1" customWidth="1"/>
    <col min="3" max="3" width="7.5" customWidth="1"/>
    <col min="4" max="4" width="7.25" customWidth="1"/>
    <col min="6" max="6" width="6" customWidth="1"/>
    <col min="7" max="7" width="9.5" customWidth="1"/>
    <col min="8" max="8" width="12.25" customWidth="1"/>
    <col min="9" max="9" width="13.625" customWidth="1"/>
    <col min="10" max="10" width="9.625" customWidth="1"/>
    <col min="11" max="11" width="11.625" customWidth="1"/>
    <col min="12" max="12" width="15.5" customWidth="1"/>
    <col min="13" max="13" width="10.125" customWidth="1"/>
  </cols>
  <sheetData>
    <row r="1" spans="1:13" ht="22.5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3" spans="1:13" ht="23.25" customHeight="1" x14ac:dyDescent="0.15">
      <c r="A3" s="4" t="s">
        <v>40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76</v>
      </c>
      <c r="H3" s="1" t="s">
        <v>6</v>
      </c>
      <c r="I3" s="1" t="s">
        <v>77</v>
      </c>
      <c r="J3" s="1" t="s">
        <v>7</v>
      </c>
      <c r="K3" s="1" t="s">
        <v>78</v>
      </c>
      <c r="L3" s="1" t="s">
        <v>79</v>
      </c>
      <c r="M3" s="1" t="s">
        <v>80</v>
      </c>
    </row>
    <row r="4" spans="1:13" ht="23.25" customHeight="1" x14ac:dyDescent="0.15">
      <c r="A4" s="7">
        <v>1</v>
      </c>
      <c r="B4" s="2" t="s">
        <v>41</v>
      </c>
      <c r="C4" s="2" t="s">
        <v>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23.25" customHeight="1" x14ac:dyDescent="0.15">
      <c r="A5" s="7">
        <v>2</v>
      </c>
      <c r="B5" s="3" t="s">
        <v>42</v>
      </c>
      <c r="C5" s="3" t="s">
        <v>9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23.25" customHeight="1" x14ac:dyDescent="0.15">
      <c r="A6" s="7">
        <v>3</v>
      </c>
      <c r="B6" s="2" t="s">
        <v>43</v>
      </c>
      <c r="C6" s="2" t="s">
        <v>10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23.25" customHeight="1" x14ac:dyDescent="0.15">
      <c r="A7" s="7">
        <v>4</v>
      </c>
      <c r="B7" s="3" t="s">
        <v>44</v>
      </c>
      <c r="C7" s="3" t="s">
        <v>11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23.25" customHeight="1" x14ac:dyDescent="0.15">
      <c r="A8" s="7">
        <v>5</v>
      </c>
      <c r="B8" s="2" t="s">
        <v>45</v>
      </c>
      <c r="C8" s="2" t="s">
        <v>12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23.25" customHeight="1" x14ac:dyDescent="0.15">
      <c r="A9" s="7">
        <v>6</v>
      </c>
      <c r="B9" s="3" t="s">
        <v>46</v>
      </c>
      <c r="C9" s="3" t="s">
        <v>39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3.25" customHeight="1" x14ac:dyDescent="0.15">
      <c r="A10" s="7">
        <v>7</v>
      </c>
      <c r="B10" s="2" t="s">
        <v>47</v>
      </c>
      <c r="C10" s="2" t="s">
        <v>13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3.25" customHeight="1" x14ac:dyDescent="0.15">
      <c r="A11" s="7">
        <v>8</v>
      </c>
      <c r="B11" s="3" t="s">
        <v>48</v>
      </c>
      <c r="C11" s="3" t="s">
        <v>14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3.25" customHeight="1" x14ac:dyDescent="0.15">
      <c r="A12" s="7">
        <v>9</v>
      </c>
      <c r="B12" s="2" t="s">
        <v>49</v>
      </c>
      <c r="C12" s="2" t="s">
        <v>15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23.25" customHeight="1" x14ac:dyDescent="0.15">
      <c r="A13" s="7">
        <v>10</v>
      </c>
      <c r="B13" s="3" t="s">
        <v>50</v>
      </c>
      <c r="C13" s="3" t="s">
        <v>16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3.25" customHeight="1" x14ac:dyDescent="0.15">
      <c r="A14" s="7">
        <v>11</v>
      </c>
      <c r="B14" s="2" t="s">
        <v>51</v>
      </c>
      <c r="C14" s="2" t="s">
        <v>17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23.25" customHeight="1" x14ac:dyDescent="0.15">
      <c r="A15" s="7">
        <v>12</v>
      </c>
      <c r="B15" s="3" t="s">
        <v>52</v>
      </c>
      <c r="C15" s="3" t="s">
        <v>18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3.25" customHeight="1" x14ac:dyDescent="0.15">
      <c r="A16" s="7">
        <v>13</v>
      </c>
      <c r="B16" s="2" t="s">
        <v>53</v>
      </c>
      <c r="C16" s="2" t="s">
        <v>19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23.25" customHeight="1" x14ac:dyDescent="0.15">
      <c r="A17" s="7">
        <v>14</v>
      </c>
      <c r="B17" s="3" t="s">
        <v>54</v>
      </c>
      <c r="C17" s="3" t="s">
        <v>20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3.25" customHeight="1" x14ac:dyDescent="0.15">
      <c r="A18" s="7">
        <v>15</v>
      </c>
      <c r="B18" s="2" t="s">
        <v>55</v>
      </c>
      <c r="C18" s="2" t="s">
        <v>21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23.25" customHeight="1" x14ac:dyDescent="0.15">
      <c r="A19" s="7">
        <v>16</v>
      </c>
      <c r="B19" s="3" t="s">
        <v>56</v>
      </c>
      <c r="C19" s="3" t="s">
        <v>22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3.25" customHeight="1" x14ac:dyDescent="0.15">
      <c r="A20" s="7">
        <v>17</v>
      </c>
      <c r="B20" s="2" t="s">
        <v>57</v>
      </c>
      <c r="C20" s="2" t="s">
        <v>23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23.25" customHeight="1" x14ac:dyDescent="0.15">
      <c r="A21" s="7">
        <v>18</v>
      </c>
      <c r="B21" s="3" t="s">
        <v>58</v>
      </c>
      <c r="C21" s="3" t="s">
        <v>24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3.25" customHeight="1" x14ac:dyDescent="0.15">
      <c r="A22" s="7">
        <v>19</v>
      </c>
      <c r="B22" s="2" t="s">
        <v>59</v>
      </c>
      <c r="C22" s="2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3.25" customHeight="1" x14ac:dyDescent="0.15">
      <c r="A23" s="7">
        <v>20</v>
      </c>
      <c r="B23" s="3" t="s">
        <v>60</v>
      </c>
      <c r="C23" s="3" t="s">
        <v>26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3.25" customHeight="1" x14ac:dyDescent="0.15">
      <c r="A24" s="7">
        <v>21</v>
      </c>
      <c r="B24" s="2" t="s">
        <v>61</v>
      </c>
      <c r="C24" s="2" t="s">
        <v>27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23.25" customHeight="1" x14ac:dyDescent="0.15">
      <c r="A25" s="7">
        <v>22</v>
      </c>
      <c r="B25" s="3" t="s">
        <v>62</v>
      </c>
      <c r="C25" s="3" t="s">
        <v>28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3.25" customHeight="1" x14ac:dyDescent="0.15">
      <c r="A26" s="7">
        <v>23</v>
      </c>
      <c r="B26" s="2" t="s">
        <v>63</v>
      </c>
      <c r="C26" s="2" t="s">
        <v>29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23.25" customHeight="1" x14ac:dyDescent="0.15">
      <c r="A27" s="7">
        <v>24</v>
      </c>
      <c r="B27" s="3" t="s">
        <v>64</v>
      </c>
      <c r="C27" s="3" t="s">
        <v>39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23.25" customHeight="1" x14ac:dyDescent="0.15">
      <c r="A28" s="7">
        <v>25</v>
      </c>
      <c r="B28" s="2" t="s">
        <v>65</v>
      </c>
      <c r="C28" s="2" t="s">
        <v>30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23.25" customHeight="1" x14ac:dyDescent="0.15">
      <c r="A29" s="7">
        <v>26</v>
      </c>
      <c r="B29" s="3" t="s">
        <v>66</v>
      </c>
      <c r="C29" s="3" t="s">
        <v>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23.25" customHeight="1" x14ac:dyDescent="0.15">
      <c r="A30" s="7">
        <v>27</v>
      </c>
      <c r="B30" s="2" t="s">
        <v>67</v>
      </c>
      <c r="C30" s="2" t="s">
        <v>32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23.25" customHeight="1" x14ac:dyDescent="0.15">
      <c r="A31" s="7">
        <v>28</v>
      </c>
      <c r="B31" s="3" t="s">
        <v>68</v>
      </c>
      <c r="C31" s="3" t="s">
        <v>12</v>
      </c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23.25" customHeight="1" x14ac:dyDescent="0.15">
      <c r="A32" s="7">
        <v>29</v>
      </c>
      <c r="B32" s="2" t="s">
        <v>69</v>
      </c>
      <c r="C32" s="2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3.25" customHeight="1" x14ac:dyDescent="0.15">
      <c r="A33" s="7">
        <v>30</v>
      </c>
      <c r="B33" s="3" t="s">
        <v>70</v>
      </c>
      <c r="C33" s="3" t="s">
        <v>34</v>
      </c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23.25" customHeight="1" x14ac:dyDescent="0.15">
      <c r="A34" s="7">
        <v>31</v>
      </c>
      <c r="B34" s="2" t="s">
        <v>71</v>
      </c>
      <c r="C34" s="2" t="s">
        <v>35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23.25" customHeight="1" x14ac:dyDescent="0.15">
      <c r="A35" s="7">
        <v>32</v>
      </c>
      <c r="B35" s="3" t="s">
        <v>72</v>
      </c>
      <c r="C35" s="3" t="s">
        <v>36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23.25" customHeight="1" x14ac:dyDescent="0.15">
      <c r="A36" s="7">
        <v>33</v>
      </c>
      <c r="B36" s="2" t="s">
        <v>73</v>
      </c>
      <c r="C36" s="2" t="s">
        <v>37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3.25" customHeight="1" x14ac:dyDescent="0.15">
      <c r="A37" s="7">
        <v>34</v>
      </c>
      <c r="B37" s="3" t="s">
        <v>74</v>
      </c>
      <c r="C37" s="3" t="s">
        <v>38</v>
      </c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23.25" customHeight="1" x14ac:dyDescent="0.15">
      <c r="A38" s="7">
        <v>35</v>
      </c>
      <c r="B38" s="2" t="s">
        <v>75</v>
      </c>
      <c r="C38" s="2" t="s">
        <v>39</v>
      </c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1">
    <mergeCell ref="A1:M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年终奖金</vt:lpstr>
      <vt:lpstr>12月工资表</vt:lpstr>
      <vt:lpstr>2月工资表</vt:lpstr>
      <vt:lpstr>3月工资表</vt:lpstr>
      <vt:lpstr>4月工资表</vt:lpstr>
      <vt:lpstr>5月工资表</vt:lpstr>
      <vt:lpstr>6月工资表</vt:lpstr>
      <vt:lpstr>7月工资表</vt:lpstr>
      <vt:lpstr>8月工资表</vt:lpstr>
      <vt:lpstr>9月工资表</vt:lpstr>
      <vt:lpstr>10月工资表</vt:lpstr>
      <vt:lpstr>11月工资表</vt:lpstr>
      <vt:lpstr>个人所得税税率</vt:lpstr>
      <vt:lpstr>工资条</vt:lpstr>
      <vt:lpstr>工资条样例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jiyan</dc:creator>
  <cp:lastModifiedBy>吉燕</cp:lastModifiedBy>
  <dcterms:created xsi:type="dcterms:W3CDTF">2013-01-31T06:56:58Z</dcterms:created>
  <dcterms:modified xsi:type="dcterms:W3CDTF">2015-06-28T08:14:57Z</dcterms:modified>
</cp:coreProperties>
</file>